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0" yWindow="0" windowWidth="15576" windowHeight="11748" tabRatio="5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Лист1!$A$1:$F$42</definedName>
  </definedNames>
  <calcPr calcId="144525"/>
</workbook>
</file>

<file path=xl/calcChain.xml><?xml version="1.0" encoding="utf-8"?>
<calcChain xmlns="http://schemas.openxmlformats.org/spreadsheetml/2006/main">
  <c r="F44" i="1" l="1"/>
  <c r="D44" i="1"/>
  <c r="F38" i="1"/>
  <c r="E38" i="1"/>
  <c r="D38" i="1"/>
  <c r="F35" i="1"/>
  <c r="E35" i="1"/>
  <c r="D35" i="1"/>
  <c r="F32" i="1"/>
  <c r="E32" i="1"/>
  <c r="D32" i="1"/>
  <c r="F28" i="1"/>
  <c r="E28" i="1"/>
  <c r="E40" i="1" s="1"/>
  <c r="E42" i="1" s="1"/>
  <c r="D28" i="1"/>
  <c r="F25" i="1"/>
  <c r="E25" i="1"/>
  <c r="D25" i="1"/>
  <c r="F22" i="1"/>
  <c r="E22" i="1"/>
  <c r="D22" i="1"/>
  <c r="F20" i="1"/>
  <c r="E20" i="1"/>
  <c r="D20" i="1"/>
  <c r="F18" i="1"/>
  <c r="F14" i="1"/>
  <c r="F40" i="1" s="1"/>
  <c r="F42" i="1" s="1"/>
  <c r="F45" i="1" s="1"/>
  <c r="E14" i="1"/>
  <c r="D14" i="1"/>
  <c r="D40" i="1" s="1"/>
  <c r="D42" i="1" s="1"/>
  <c r="D45" i="1" s="1"/>
  <c r="D46" i="1" l="1"/>
  <c r="D48" i="1" s="1"/>
  <c r="F46" i="1"/>
</calcChain>
</file>

<file path=xl/sharedStrings.xml><?xml version="1.0" encoding="utf-8"?>
<sst xmlns="http://schemas.openxmlformats.org/spreadsheetml/2006/main" count="71" uniqueCount="70">
  <si>
    <t>Национальная безопасность и правоохранительная деятельность</t>
  </si>
  <si>
    <t>Ленинградской области</t>
  </si>
  <si>
    <t>Код</t>
  </si>
  <si>
    <t>подраздела</t>
  </si>
  <si>
    <t>Другие вопросы в области национальной экономики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</si>
  <si>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</si>
  <si>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</si>
  <si>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Условно утвержденные расходы</t>
  </si>
  <si>
    <t>Социальная политика</t>
  </si>
  <si>
    <t>(Приложение № 2)</t>
  </si>
  <si>
    <t>Коммунальное хозяйство</t>
  </si>
  <si>
    <t>Пенсионное обеспечение</t>
  </si>
  <si>
    <t>1101</t>
  </si>
  <si>
    <t>0113</t>
  </si>
  <si>
    <t>0412</t>
  </si>
  <si>
    <t>0501</t>
  </si>
  <si>
    <t>0502</t>
  </si>
  <si>
    <t>1003</t>
  </si>
  <si>
    <t>0104</t>
  </si>
  <si>
    <t>0203</t>
  </si>
  <si>
    <t>0309</t>
  </si>
  <si>
    <t>0106</t>
  </si>
  <si>
    <t>0804</t>
  </si>
  <si>
    <t>0310</t>
  </si>
  <si>
    <t>1001</t>
  </si>
  <si>
    <t>0801</t>
  </si>
  <si>
    <t>0503</t>
  </si>
  <si>
    <t>0103</t>
  </si>
  <si>
    <t>0409</t>
  </si>
  <si>
    <t>Культура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</si>
  <si>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</si>
  <si>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</si>
  <si>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0100</t>
  </si>
  <si>
    <t>0300</t>
  </si>
  <si>
    <t>0500</t>
  </si>
  <si>
    <t>0200</t>
  </si>
  <si>
    <t>0800</t>
  </si>
  <si>
    <t>0400</t>
  </si>
  <si>
    <t>1000</t>
  </si>
  <si>
    <t>1100</t>
  </si>
  <si>
    <t>Наименование раздела и подраздела</t>
  </si>
  <si>
    <t>Дорожное хозяйство (дорожный фонд)</t>
  </si>
  <si>
    <t xml:space="preserve">Жилищно- коммунальное хозяйство </t>
  </si>
  <si>
    <t xml:space="preserve">Усадищенское сельское поселение </t>
  </si>
  <si>
    <t>Волховского муниципального района</t>
  </si>
  <si>
    <t>Социальное обеспечение населения</t>
  </si>
  <si>
    <t>Обеспечение пожарной безопасности</t>
  </si>
  <si>
    <t>Другие общегосударственные вопросы</t>
  </si>
  <si>
    <t>Жилищное хозяйство</t>
  </si>
  <si>
    <t>Физическая культура</t>
  </si>
  <si>
    <t>проект</t>
  </si>
  <si>
    <t>Культура, кинематография</t>
  </si>
  <si>
    <t>Физическая культура и спорт</t>
  </si>
  <si>
    <t>Общегосударственные вопросы</t>
  </si>
  <si>
    <t>муниципального образования</t>
  </si>
  <si>
    <t>решением Совета депутатов</t>
  </si>
  <si>
    <t>ВСЕГО РАСХОДОВ</t>
  </si>
  <si>
    <t>Обеспечение проведения выборов и референдумов</t>
  </si>
  <si>
    <t>Итого расходов по кодам бюджетной классификации</t>
  </si>
  <si>
    <t>Распределение   бюджетных ассигнований по разделам, подразделам бюджета муниципального образования Усадищенское сельское           поселение на 2020 год и на плановый период 2021-2022 годов.</t>
  </si>
  <si>
    <t>Благоустройство</t>
  </si>
  <si>
    <t>0107</t>
  </si>
  <si>
    <t>раздела</t>
  </si>
  <si>
    <t>Мобилизационная и вневойсковая подготовка</t>
  </si>
  <si>
    <t>Национальная экономика</t>
  </si>
  <si>
    <t>Национальная оборона</t>
  </si>
  <si>
    <t>УТВЕРЖДЕНО</t>
  </si>
  <si>
    <t>2020 год</t>
  </si>
  <si>
    <t>2021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</si>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</sst>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р_._-;\-* #,##0.00_р_._-;_-* &quot;-&quot;??_р_._-;_-@_-"/>
  </numFmts>
  <fonts count="12" x14ac:knownFonts="1">
    <font>
      <sz val="11"/>
      <color rgb="FF000000"/>
      <name val="Arial"/>
    </font>
    <font>
      <sz val="10"/>
      <color rgb="FF000000"/>
      <name val="Arial Cyr"/>
    </font>
    <font>
      <b/>
      <sz val="16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Times New Roman"/>
    </font>
    <font>
      <b/>
      <sz val="12"/>
      <color rgb="FF000000"/>
      <name val="Times New Roman"/>
    </font>
    <font>
      <sz val="11"/>
      <color rgb="FF000000"/>
      <name val="Times New Roman"/>
    </font>
    <font>
      <b/>
      <sz val="10"/>
      <color rgb="FF000000"/>
      <name val="Times New Roman"/>
    </font>
    <font>
      <sz val="12"/>
      <color rgb="FF000000"/>
      <name val="Times New Roman"/>
    </font>
    <font>
      <b/>
      <sz val="14"/>
      <color rgb="FF000000"/>
      <name val="Times New Roman"/>
    </font>
    <font>
      <b/>
      <sz val="10"/>
      <color rgb="FF000000"/>
      <name val="Arial Cyr"/>
    </font>
    <font>
      <b/>
      <sz val="11"/>
      <color rgb="FFF8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65" fontId="1" fillId="0" borderId="0"/>
    <xf numFmtId="0" fontId="1" fillId="0" borderId="0"/>
  </cellStyleXfs>
  <cellXfs count="49">
    <xf numFmtId="0" fontId="0" fillId="0" borderId="0" xfId="0">
      <alignment vertical="center"/>
    </xf>
    <xf numFmtId="0" fontId="10" fillId="0" borderId="0" xfId="0" applyNumberFormat="1" applyFont="1" applyAlignment="1">
      <alignment horizontal="right"/>
    </xf>
    <xf numFmtId="0" fontId="2" fillId="2" borderId="0" xfId="1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5" fillId="2" borderId="2" xfId="1" applyNumberFormat="1" applyFont="1" applyFill="1" applyBorder="1" applyAlignment="1">
      <alignment horizontal="center" vertical="center" wrapText="1"/>
    </xf>
    <xf numFmtId="2" fontId="5" fillId="2" borderId="2" xfId="1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0" fontId="2" fillId="2" borderId="0" xfId="1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Alignment="1">
      <alignment vertical="center"/>
    </xf>
    <xf numFmtId="0" fontId="4" fillId="2" borderId="2" xfId="1" applyNumberFormat="1" applyFont="1" applyFill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164" fontId="5" fillId="2" borderId="2" xfId="2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49" fontId="6" fillId="2" borderId="2" xfId="1" applyNumberFormat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 wrapText="1"/>
    </xf>
    <xf numFmtId="164" fontId="6" fillId="2" borderId="2" xfId="2" applyNumberFormat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vertical="center" wrapText="1"/>
    </xf>
    <xf numFmtId="49" fontId="7" fillId="2" borderId="2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vertical="center"/>
    </xf>
    <xf numFmtId="49" fontId="6" fillId="2" borderId="2" xfId="0" applyNumberFormat="1" applyFont="1" applyFill="1" applyBorder="1" applyAlignment="1">
      <alignment horizontal="center" vertical="center"/>
    </xf>
    <xf numFmtId="0" fontId="5" fillId="2" borderId="2" xfId="1" applyNumberFormat="1" applyFont="1" applyFill="1" applyBorder="1" applyAlignment="1">
      <alignment vertical="center" wrapText="1"/>
    </xf>
    <xf numFmtId="49" fontId="8" fillId="2" borderId="2" xfId="1" applyNumberFormat="1" applyFont="1" applyFill="1" applyBorder="1" applyAlignment="1">
      <alignment horizontal="center" vertical="center"/>
    </xf>
    <xf numFmtId="164" fontId="8" fillId="2" borderId="2" xfId="1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vertical="center"/>
    </xf>
    <xf numFmtId="0" fontId="5" fillId="2" borderId="2" xfId="1" applyNumberFormat="1" applyFont="1" applyFill="1" applyBorder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5" fillId="2" borderId="2" xfId="1" applyNumberFormat="1" applyFont="1" applyFill="1" applyBorder="1" applyAlignment="1">
      <alignment horizontal="left" vertical="center"/>
    </xf>
    <xf numFmtId="0" fontId="6" fillId="2" borderId="2" xfId="0" applyNumberFormat="1" applyFont="1" applyFill="1" applyBorder="1" applyAlignment="1">
      <alignment horizontal="left" wrapText="1"/>
    </xf>
    <xf numFmtId="0" fontId="5" fillId="2" borderId="2" xfId="1" applyNumberFormat="1" applyFont="1" applyFill="1" applyBorder="1" applyAlignment="1">
      <alignment horizontal="left" vertical="top" wrapText="1"/>
    </xf>
    <xf numFmtId="0" fontId="9" fillId="2" borderId="2" xfId="1" applyNumberFormat="1" applyFont="1" applyFill="1" applyBorder="1" applyAlignment="1">
      <alignment horizontal="center" vertical="center"/>
    </xf>
    <xf numFmtId="164" fontId="9" fillId="2" borderId="2" xfId="2" applyNumberFormat="1" applyFont="1" applyFill="1" applyBorder="1" applyAlignment="1">
      <alignment horizontal="center" vertical="center"/>
    </xf>
    <xf numFmtId="0" fontId="6" fillId="2" borderId="2" xfId="1" applyNumberFormat="1" applyFont="1" applyFill="1" applyBorder="1" applyAlignment="1">
      <alignment horizontal="left" vertical="top" wrapText="1"/>
    </xf>
    <xf numFmtId="164" fontId="6" fillId="2" borderId="2" xfId="0" applyNumberFormat="1" applyFont="1" applyFill="1" applyBorder="1" applyAlignment="1">
      <alignment horizontal="center" vertical="center"/>
    </xf>
    <xf numFmtId="164" fontId="4" fillId="2" borderId="2" xfId="2" applyNumberFormat="1" applyFont="1" applyFill="1" applyBorder="1" applyAlignment="1">
      <alignment horizontal="center" vertical="center"/>
    </xf>
    <xf numFmtId="164" fontId="0" fillId="0" borderId="0" xfId="0" applyNumberFormat="1">
      <alignment vertical="center"/>
    </xf>
    <xf numFmtId="164" fontId="4" fillId="2" borderId="2" xfId="1" applyNumberFormat="1" applyFont="1" applyFill="1" applyBorder="1" applyAlignment="1">
      <alignment horizontal="center" vertical="center"/>
    </xf>
    <xf numFmtId="164" fontId="11" fillId="2" borderId="2" xfId="1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2 2" xfId="3"/>
    <cellStyle name="Финансовый 2" xfId="2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Normal Style 1 - Accent 1" defaultPivotStyle="Light Style 1 - Accent 1">
    <tableStyle name="Normal Style 1 - Accent 1" pivot="0" count="9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8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1;&#1102;&#1073;&#1086;&#1074;&#1100;\Desktop\&#1057;&#1086;&#1074;&#1077;&#1090;%20&#1076;&#1077;&#1087;&#1091;&#1090;&#1072;&#1090;&#1086;&#1074;\&#1057;&#1044;%20%20&#1086;&#1090;%2028.06.2020\&#1055;&#1088;&#1080;&#1083;&#1086;&#1078;&#1077;&#1085;&#1080;&#1077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6">
          <cell r="C56">
            <v>30413.000000000004</v>
          </cell>
          <cell r="E56">
            <v>16494.099999999999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48"/>
  <sheetViews>
    <sheetView tabSelected="1" topLeftCell="A47" zoomScaleNormal="100" zoomScaleSheetLayoutView="75" workbookViewId="0">
      <selection sqref="A1:F48"/>
    </sheetView>
  </sheetViews>
  <sheetFormatPr defaultColWidth="9" defaultRowHeight="13.8" x14ac:dyDescent="0.25"/>
  <cols>
    <col min="1" max="1" width="39.8984375" customWidth="1"/>
    <col min="2" max="2" width="6.5" customWidth="1"/>
    <col min="3" max="3" width="7.5" customWidth="1"/>
    <col min="4" max="4" width="9.3984375" bestFit="1" customWidth="1"/>
    <col min="5" max="11" width="9" bestFit="1" customWidth="1"/>
  </cols>
  <sheetData>
    <row r="1" spans="1:6" x14ac:dyDescent="0.25">
      <c r="A1" s="8"/>
      <c r="B1" s="8"/>
      <c r="C1" s="8"/>
      <c r="D1" s="1" t="s">
        <v>66</v>
      </c>
      <c r="E1" s="1"/>
      <c r="F1" s="1"/>
    </row>
    <row r="2" spans="1:6" x14ac:dyDescent="0.25">
      <c r="A2" s="8"/>
      <c r="B2" s="8"/>
      <c r="C2" s="8"/>
      <c r="D2" s="5" t="s">
        <v>55</v>
      </c>
      <c r="E2" s="5"/>
      <c r="F2" s="5"/>
    </row>
    <row r="3" spans="1:6" x14ac:dyDescent="0.25">
      <c r="A3" s="8"/>
      <c r="B3" s="8"/>
      <c r="C3" s="8"/>
      <c r="D3" s="5" t="s">
        <v>54</v>
      </c>
      <c r="E3" s="5"/>
      <c r="F3" s="5"/>
    </row>
    <row r="4" spans="1:6" x14ac:dyDescent="0.25">
      <c r="A4" s="8"/>
      <c r="B4" s="8"/>
      <c r="C4" s="8"/>
      <c r="D4" s="5" t="s">
        <v>43</v>
      </c>
      <c r="E4" s="5"/>
      <c r="F4" s="5"/>
    </row>
    <row r="5" spans="1:6" x14ac:dyDescent="0.25">
      <c r="A5" s="8"/>
      <c r="B5" s="8"/>
      <c r="C5" s="8"/>
      <c r="D5" s="5" t="s">
        <v>44</v>
      </c>
      <c r="E5" s="5"/>
      <c r="F5" s="5"/>
    </row>
    <row r="6" spans="1:6" x14ac:dyDescent="0.25">
      <c r="A6" s="8"/>
      <c r="B6" s="8"/>
      <c r="C6" s="8"/>
      <c r="D6" s="5" t="s">
        <v>1</v>
      </c>
      <c r="E6" s="5"/>
      <c r="F6" s="5"/>
    </row>
    <row r="7" spans="1:6" x14ac:dyDescent="0.25">
      <c r="A7" s="8"/>
      <c r="B7" s="8"/>
      <c r="C7" s="8"/>
      <c r="D7" s="5" t="s">
        <v>50</v>
      </c>
      <c r="E7" s="5"/>
      <c r="F7" s="5"/>
    </row>
    <row r="8" spans="1:6" x14ac:dyDescent="0.25">
      <c r="A8" s="9"/>
      <c r="B8" s="9"/>
      <c r="C8" s="9"/>
      <c r="D8" s="4" t="s">
        <v>9</v>
      </c>
      <c r="E8" s="4"/>
      <c r="F8" s="4"/>
    </row>
    <row r="9" spans="1:6" x14ac:dyDescent="0.25">
      <c r="A9" s="10"/>
      <c r="B9" s="10"/>
      <c r="C9" s="10"/>
      <c r="D9" s="3"/>
      <c r="E9" s="3"/>
      <c r="F9" s="3"/>
    </row>
    <row r="10" spans="1:6" ht="64.5" customHeight="1" x14ac:dyDescent="0.25">
      <c r="A10" s="2" t="s">
        <v>59</v>
      </c>
      <c r="B10" s="2"/>
      <c r="C10" s="2"/>
      <c r="D10" s="2"/>
      <c r="E10" s="2"/>
      <c r="F10" s="2"/>
    </row>
    <row r="11" spans="1:6" ht="20.399999999999999" x14ac:dyDescent="0.25">
      <c r="A11" s="11"/>
      <c r="B11" s="12"/>
      <c r="C11" s="12"/>
      <c r="D11" s="13"/>
      <c r="E11" s="14"/>
      <c r="F11" s="14"/>
    </row>
    <row r="12" spans="1:6" ht="15.6" x14ac:dyDescent="0.25">
      <c r="A12" s="6" t="s">
        <v>40</v>
      </c>
      <c r="B12" s="6" t="s">
        <v>2</v>
      </c>
      <c r="C12" s="6"/>
      <c r="D12" s="7" t="s">
        <v>67</v>
      </c>
      <c r="E12" s="7" t="s">
        <v>68</v>
      </c>
      <c r="F12" s="7" t="s">
        <v>69</v>
      </c>
    </row>
    <row r="13" spans="1:6" ht="27.6" x14ac:dyDescent="0.25">
      <c r="A13" s="6"/>
      <c r="B13" s="15" t="s">
        <v>62</v>
      </c>
      <c r="C13" s="15" t="s">
        <v>3</v>
      </c>
      <c r="D13" s="7"/>
      <c r="E13" s="7"/>
      <c r="F13" s="7"/>
    </row>
    <row r="14" spans="1:6" ht="15.6" x14ac:dyDescent="0.25">
      <c r="A14" s="16" t="s">
        <v>53</v>
      </c>
      <c r="B14" s="17" t="s">
        <v>32</v>
      </c>
      <c r="C14" s="18"/>
      <c r="D14" s="19">
        <f>SUM(D15:D19)</f>
        <v>7544.5000000000009</v>
      </c>
      <c r="E14" s="19">
        <f>SUM(E15:E19)</f>
        <v>7229.8</v>
      </c>
      <c r="F14" s="19">
        <f>SUM(F15:F19)</f>
        <v>7142.7</v>
      </c>
    </row>
    <row r="15" spans="1:6" ht="55.2" x14ac:dyDescent="0.25">
      <c r="A15" s="20" t="s">
        <v>31</v>
      </c>
      <c r="B15" s="21"/>
      <c r="C15" s="22" t="s">
        <v>27</v>
      </c>
      <c r="D15" s="23">
        <v>196</v>
      </c>
      <c r="E15" s="25">
        <v>199.8</v>
      </c>
      <c r="F15" s="24">
        <v>103.7</v>
      </c>
    </row>
    <row r="16" spans="1:6" ht="55.2" x14ac:dyDescent="0.25">
      <c r="A16" s="20" t="s">
        <v>30</v>
      </c>
      <c r="B16" s="21"/>
      <c r="C16" s="22" t="s">
        <v>18</v>
      </c>
      <c r="D16" s="47">
        <v>6505.6</v>
      </c>
      <c r="E16" s="25">
        <v>6249.2</v>
      </c>
      <c r="F16" s="24">
        <v>6281.3</v>
      </c>
    </row>
    <row r="17" spans="1:6" ht="41.4" x14ac:dyDescent="0.25">
      <c r="A17" s="26" t="s">
        <v>5</v>
      </c>
      <c r="B17" s="27"/>
      <c r="C17" s="22" t="s">
        <v>21</v>
      </c>
      <c r="D17" s="25">
        <v>189.3</v>
      </c>
      <c r="E17" s="25">
        <v>222.3</v>
      </c>
      <c r="F17" s="24">
        <v>222.3</v>
      </c>
    </row>
    <row r="18" spans="1:6" x14ac:dyDescent="0.25">
      <c r="A18" s="28" t="s">
        <v>57</v>
      </c>
      <c r="B18" s="21"/>
      <c r="C18" s="22" t="s">
        <v>61</v>
      </c>
      <c r="D18" s="25">
        <v>0</v>
      </c>
      <c r="E18" s="25">
        <v>0</v>
      </c>
      <c r="F18" s="24">
        <f>E18-D18</f>
        <v>0</v>
      </c>
    </row>
    <row r="19" spans="1:6" x14ac:dyDescent="0.25">
      <c r="A19" s="29" t="s">
        <v>47</v>
      </c>
      <c r="B19" s="30"/>
      <c r="C19" s="30" t="s">
        <v>13</v>
      </c>
      <c r="D19" s="48">
        <v>653.6</v>
      </c>
      <c r="E19" s="43">
        <v>558.5</v>
      </c>
      <c r="F19" s="24">
        <v>535.4</v>
      </c>
    </row>
    <row r="20" spans="1:6" ht="15.6" x14ac:dyDescent="0.25">
      <c r="A20" s="31" t="s">
        <v>65</v>
      </c>
      <c r="B20" s="18" t="s">
        <v>35</v>
      </c>
      <c r="C20" s="18"/>
      <c r="D20" s="19">
        <f>D21</f>
        <v>140.30000000000001</v>
      </c>
      <c r="E20" s="19">
        <f>E21</f>
        <v>142.6</v>
      </c>
      <c r="F20" s="19">
        <f>F21</f>
        <v>149.6</v>
      </c>
    </row>
    <row r="21" spans="1:6" ht="15.6" x14ac:dyDescent="0.25">
      <c r="A21" s="26" t="s">
        <v>63</v>
      </c>
      <c r="B21" s="18"/>
      <c r="C21" s="32" t="s">
        <v>19</v>
      </c>
      <c r="D21" s="33">
        <v>140.30000000000001</v>
      </c>
      <c r="E21" s="33">
        <v>142.6</v>
      </c>
      <c r="F21" s="24">
        <v>149.6</v>
      </c>
    </row>
    <row r="22" spans="1:6" ht="31.2" x14ac:dyDescent="0.25">
      <c r="A22" s="31" t="s">
        <v>0</v>
      </c>
      <c r="B22" s="18" t="s">
        <v>33</v>
      </c>
      <c r="C22" s="18"/>
      <c r="D22" s="19">
        <f>D23+D24</f>
        <v>85.2</v>
      </c>
      <c r="E22" s="19">
        <f>E23+E24</f>
        <v>27</v>
      </c>
      <c r="F22" s="19">
        <f>F23+F24</f>
        <v>28.1</v>
      </c>
    </row>
    <row r="23" spans="1:6" ht="41.4" x14ac:dyDescent="0.25">
      <c r="A23" s="26" t="s">
        <v>6</v>
      </c>
      <c r="B23" s="34"/>
      <c r="C23" s="22" t="s">
        <v>20</v>
      </c>
      <c r="D23" s="25">
        <v>1</v>
      </c>
      <c r="E23" s="25">
        <v>1</v>
      </c>
      <c r="F23" s="24">
        <v>1.1000000000000001</v>
      </c>
    </row>
    <row r="24" spans="1:6" x14ac:dyDescent="0.25">
      <c r="A24" s="26" t="s">
        <v>46</v>
      </c>
      <c r="B24" s="34"/>
      <c r="C24" s="22" t="s">
        <v>23</v>
      </c>
      <c r="D24" s="46">
        <v>84.2</v>
      </c>
      <c r="E24" s="25">
        <v>26</v>
      </c>
      <c r="F24" s="24">
        <v>27</v>
      </c>
    </row>
    <row r="25" spans="1:6" ht="15.6" x14ac:dyDescent="0.25">
      <c r="A25" s="35" t="s">
        <v>64</v>
      </c>
      <c r="B25" s="18" t="s">
        <v>37</v>
      </c>
      <c r="C25" s="18"/>
      <c r="D25" s="19">
        <f>D26+D27</f>
        <v>2567.6</v>
      </c>
      <c r="E25" s="19">
        <f>E26+E27</f>
        <v>810.6</v>
      </c>
      <c r="F25" s="19">
        <f>F26+F27</f>
        <v>898.7</v>
      </c>
    </row>
    <row r="26" spans="1:6" x14ac:dyDescent="0.25">
      <c r="A26" s="36" t="s">
        <v>41</v>
      </c>
      <c r="B26" s="22"/>
      <c r="C26" s="22" t="s">
        <v>28</v>
      </c>
      <c r="D26" s="25">
        <v>2407.5</v>
      </c>
      <c r="E26" s="25">
        <v>806.6</v>
      </c>
      <c r="F26" s="24">
        <v>894.7</v>
      </c>
    </row>
    <row r="27" spans="1:6" x14ac:dyDescent="0.25">
      <c r="A27" s="34" t="s">
        <v>4</v>
      </c>
      <c r="B27" s="22"/>
      <c r="C27" s="22" t="s">
        <v>14</v>
      </c>
      <c r="D27" s="25">
        <v>160.1</v>
      </c>
      <c r="E27" s="25">
        <v>4</v>
      </c>
      <c r="F27" s="24">
        <v>4</v>
      </c>
    </row>
    <row r="28" spans="1:6" ht="15.6" x14ac:dyDescent="0.25">
      <c r="A28" s="35" t="s">
        <v>42</v>
      </c>
      <c r="B28" s="18" t="s">
        <v>34</v>
      </c>
      <c r="C28" s="18"/>
      <c r="D28" s="19">
        <f>D30+D31+D29</f>
        <v>16165.8</v>
      </c>
      <c r="E28" s="19">
        <f>E30+E31+E29</f>
        <v>2010.5</v>
      </c>
      <c r="F28" s="19">
        <f>F30+F31+F29</f>
        <v>3209.5</v>
      </c>
    </row>
    <row r="29" spans="1:6" x14ac:dyDescent="0.25">
      <c r="A29" s="34" t="s">
        <v>48</v>
      </c>
      <c r="B29" s="22"/>
      <c r="C29" s="22" t="s">
        <v>15</v>
      </c>
      <c r="D29" s="47">
        <v>11740.4</v>
      </c>
      <c r="E29" s="25">
        <v>449.3</v>
      </c>
      <c r="F29" s="24">
        <v>466.5</v>
      </c>
    </row>
    <row r="30" spans="1:6" x14ac:dyDescent="0.25">
      <c r="A30" s="34" t="s">
        <v>10</v>
      </c>
      <c r="B30" s="22"/>
      <c r="C30" s="22" t="s">
        <v>16</v>
      </c>
      <c r="D30" s="47">
        <v>712.4</v>
      </c>
      <c r="E30" s="25">
        <v>60</v>
      </c>
      <c r="F30" s="24">
        <v>60</v>
      </c>
    </row>
    <row r="31" spans="1:6" x14ac:dyDescent="0.25">
      <c r="A31" s="34" t="s">
        <v>60</v>
      </c>
      <c r="B31" s="22"/>
      <c r="C31" s="22" t="s">
        <v>26</v>
      </c>
      <c r="D31" s="46">
        <v>3713</v>
      </c>
      <c r="E31" s="25">
        <v>1501.2</v>
      </c>
      <c r="F31" s="24">
        <v>2683</v>
      </c>
    </row>
    <row r="32" spans="1:6" ht="15.6" x14ac:dyDescent="0.25">
      <c r="A32" s="37" t="s">
        <v>51</v>
      </c>
      <c r="B32" s="18" t="s">
        <v>36</v>
      </c>
      <c r="C32" s="18"/>
      <c r="D32" s="19">
        <f>D33+D34</f>
        <v>4694.7</v>
      </c>
      <c r="E32" s="19">
        <f t="shared" ref="E32:F32" si="0">E33+E34</f>
        <v>4058.9</v>
      </c>
      <c r="F32" s="19">
        <f t="shared" si="0"/>
        <v>4045.2</v>
      </c>
    </row>
    <row r="33" spans="1:6" x14ac:dyDescent="0.25">
      <c r="A33" s="38" t="s">
        <v>29</v>
      </c>
      <c r="B33" s="22"/>
      <c r="C33" s="22" t="s">
        <v>25</v>
      </c>
      <c r="D33" s="25">
        <v>4694.7</v>
      </c>
      <c r="E33" s="25">
        <v>4058.9</v>
      </c>
      <c r="F33" s="24">
        <v>4045.2</v>
      </c>
    </row>
    <row r="34" spans="1:6" x14ac:dyDescent="0.25">
      <c r="A34" s="38" t="s">
        <v>29</v>
      </c>
      <c r="B34" s="22"/>
      <c r="C34" s="22" t="s">
        <v>22</v>
      </c>
      <c r="D34" s="47">
        <v>0</v>
      </c>
      <c r="E34" s="25"/>
      <c r="F34" s="24"/>
    </row>
    <row r="35" spans="1:6" ht="15.6" x14ac:dyDescent="0.25">
      <c r="A35" s="37" t="s">
        <v>8</v>
      </c>
      <c r="B35" s="18" t="s">
        <v>38</v>
      </c>
      <c r="C35" s="18"/>
      <c r="D35" s="19">
        <f>SUM(D36:D37)</f>
        <v>177.8</v>
      </c>
      <c r="E35" s="19">
        <f>SUM(E36:E37)</f>
        <v>184.9</v>
      </c>
      <c r="F35" s="19">
        <f>SUM(F36:F37)</f>
        <v>184.9</v>
      </c>
    </row>
    <row r="36" spans="1:6" ht="15.6" x14ac:dyDescent="0.25">
      <c r="A36" s="28" t="s">
        <v>11</v>
      </c>
      <c r="B36" s="18"/>
      <c r="C36" s="22" t="s">
        <v>24</v>
      </c>
      <c r="D36" s="25">
        <v>176.8</v>
      </c>
      <c r="E36" s="25">
        <v>183.9</v>
      </c>
      <c r="F36" s="44">
        <v>183.9</v>
      </c>
    </row>
    <row r="37" spans="1:6" x14ac:dyDescent="0.25">
      <c r="A37" s="28" t="s">
        <v>45</v>
      </c>
      <c r="B37" s="22"/>
      <c r="C37" s="22" t="s">
        <v>17</v>
      </c>
      <c r="D37" s="25">
        <v>1</v>
      </c>
      <c r="E37" s="25">
        <v>1</v>
      </c>
      <c r="F37" s="24">
        <v>1</v>
      </c>
    </row>
    <row r="38" spans="1:6" ht="15.6" x14ac:dyDescent="0.25">
      <c r="A38" s="37" t="s">
        <v>52</v>
      </c>
      <c r="B38" s="18" t="s">
        <v>39</v>
      </c>
      <c r="C38" s="18"/>
      <c r="D38" s="19">
        <f>D39</f>
        <v>62</v>
      </c>
      <c r="E38" s="19">
        <f>E39</f>
        <v>72</v>
      </c>
      <c r="F38" s="19">
        <f>F39</f>
        <v>66.900000000000006</v>
      </c>
    </row>
    <row r="39" spans="1:6" x14ac:dyDescent="0.25">
      <c r="A39" s="38" t="s">
        <v>49</v>
      </c>
      <c r="B39" s="22"/>
      <c r="C39" s="22" t="s">
        <v>12</v>
      </c>
      <c r="D39" s="25">
        <v>62</v>
      </c>
      <c r="E39" s="25">
        <v>72</v>
      </c>
      <c r="F39" s="24">
        <v>66.900000000000006</v>
      </c>
    </row>
    <row r="40" spans="1:6" ht="31.2" x14ac:dyDescent="0.25">
      <c r="A40" s="39" t="s">
        <v>58</v>
      </c>
      <c r="B40" s="40"/>
      <c r="C40" s="40"/>
      <c r="D40" s="41">
        <f>D14+D20+D22+D25+D28+D32+D35+D38</f>
        <v>31437.9</v>
      </c>
      <c r="E40" s="41">
        <f>E14+E20+E22+E25+E28+E32+E35+E38</f>
        <v>14536.3</v>
      </c>
      <c r="F40" s="41">
        <f>F14+F20+F22+F25+F28+F32+F35+F38</f>
        <v>15725.599999999999</v>
      </c>
    </row>
    <row r="41" spans="1:6" ht="17.399999999999999" x14ac:dyDescent="0.25">
      <c r="A41" s="42" t="s">
        <v>7</v>
      </c>
      <c r="B41" s="40"/>
      <c r="C41" s="40"/>
      <c r="D41" s="41"/>
      <c r="E41" s="41">
        <v>372.7</v>
      </c>
      <c r="F41" s="41">
        <v>768.5</v>
      </c>
    </row>
    <row r="42" spans="1:6" ht="17.399999999999999" x14ac:dyDescent="0.25">
      <c r="A42" s="39" t="s">
        <v>56</v>
      </c>
      <c r="B42" s="40"/>
      <c r="C42" s="40"/>
      <c r="D42" s="41">
        <f>SUM(D40:D41)</f>
        <v>31437.9</v>
      </c>
      <c r="E42" s="41">
        <f>SUM(E40:E41)</f>
        <v>14909</v>
      </c>
      <c r="F42" s="41">
        <f>SUM(F40:F41)</f>
        <v>16494.099999999999</v>
      </c>
    </row>
    <row r="44" spans="1:6" x14ac:dyDescent="0.25">
      <c r="D44" s="45">
        <f>[1]Лист1!$C$56</f>
        <v>30413.000000000004</v>
      </c>
      <c r="F44" s="45">
        <f>[1]Лист1!$E$56</f>
        <v>16494.099999999999</v>
      </c>
    </row>
    <row r="45" spans="1:6" x14ac:dyDescent="0.25">
      <c r="D45" s="45">
        <f>D42</f>
        <v>31437.9</v>
      </c>
      <c r="E45" s="45"/>
      <c r="F45" s="45">
        <f>F42</f>
        <v>16494.099999999999</v>
      </c>
    </row>
    <row r="46" spans="1:6" x14ac:dyDescent="0.25">
      <c r="D46" s="45">
        <f>D44-D45</f>
        <v>-1024.8999999999978</v>
      </c>
      <c r="F46" s="45">
        <f>F44-F45</f>
        <v>0</v>
      </c>
    </row>
    <row r="47" spans="1:6" x14ac:dyDescent="0.25">
      <c r="D47">
        <v>1024.9000000000001</v>
      </c>
    </row>
    <row r="48" spans="1:6" x14ac:dyDescent="0.25">
      <c r="D48" s="45">
        <f>SUM(D46:D47)</f>
        <v>2.2737367544323206E-12</v>
      </c>
      <c r="E48" s="45"/>
      <c r="F48" s="45"/>
    </row>
  </sheetData>
  <mergeCells count="15">
    <mergeCell ref="D7:F7"/>
    <mergeCell ref="D8:F8"/>
    <mergeCell ref="D9:F9"/>
    <mergeCell ref="A10:F10"/>
    <mergeCell ref="D1:F1"/>
    <mergeCell ref="D2:F2"/>
    <mergeCell ref="D3:F3"/>
    <mergeCell ref="D4:F4"/>
    <mergeCell ref="D5:F5"/>
    <mergeCell ref="D6:F6"/>
    <mergeCell ref="E12:E13"/>
    <mergeCell ref="F12:F13"/>
    <mergeCell ref="A12:A13"/>
    <mergeCell ref="B12:C12"/>
    <mergeCell ref="D12:D13"/>
  </mergeCells>
  <pageMargins left="0.74805557727813721" right="0.74805557727813721" top="0.98430556058883667" bottom="0.98430556058883667" header="0.51138889789581299" footer="0.51138889789581299"/>
  <pageSetup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zoomScaleNormal="100" zoomScaleSheetLayoutView="75" workbookViewId="0"/>
  </sheetViews>
  <sheetFormatPr defaultColWidth="9" defaultRowHeight="13.8" x14ac:dyDescent="0.25"/>
  <sheetData/>
  <pageMargins left="0.74805557727813721" right="0.74805557727813721" top="0.98430556058883667" bottom="0.98430556058883667" header="0.51138889789581299" footer="0.51138889789581299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zoomScaleNormal="100" zoomScaleSheetLayoutView="75" workbookViewId="0"/>
  </sheetViews>
  <sheetFormatPr defaultColWidth="9" defaultRowHeight="13.8" x14ac:dyDescent="0.25"/>
  <sheetData/>
  <pageMargins left="0.74805557727813721" right="0.74805557727813721" top="0.98430556058883667" bottom="0.98430556058883667" header="0.51138889789581299" footer="0.51138889789581299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</dc:creator>
  <cp:lastModifiedBy>User</cp:lastModifiedBy>
  <cp:revision>30</cp:revision>
  <cp:lastPrinted>2020-07-02T09:37:35Z</cp:lastPrinted>
  <dcterms:created xsi:type="dcterms:W3CDTF">2020-02-20T18:06:41Z</dcterms:created>
  <dcterms:modified xsi:type="dcterms:W3CDTF">2020-07-02T09:37:42Z</dcterms:modified>
  <cp:version>0906.0100.01</cp:version>
</cp:coreProperties>
</file>