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500"/>
  </bookViews>
  <sheets>
    <sheet name="2022 " sheetId="8" r:id="rId1"/>
  </sheets>
  <definedNames>
    <definedName name="_FilterDatabase_0" localSheetId="0">'2022 '!$A$15:$E$314</definedName>
    <definedName name="_FilterDatabase_0_0" localSheetId="0">'2022 '!$A$15:$E$314</definedName>
    <definedName name="_FilterDatabase_0_0_0" localSheetId="0">'2022 '!$A$15:$E$314</definedName>
    <definedName name="_xlnm._FilterDatabase" localSheetId="0" hidden="1">'2022 '!$A$15:$E$314</definedName>
    <definedName name="Print_Titles_0" localSheetId="0">'2022 '!$13:$15</definedName>
    <definedName name="Print_Titles_0_0" localSheetId="0">'2022 '!$13:$15</definedName>
    <definedName name="Print_Titles_0_0_0" localSheetId="0">'2022 '!$13:$15</definedName>
    <definedName name="_xlnm.Print_Titles" localSheetId="0">'2022 '!$13:$15</definedName>
    <definedName name="программы" localSheetId="0">'2022 '!$13:$15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71" i="8" l="1"/>
  <c r="F240" i="8" l="1"/>
  <c r="F243" i="8" l="1"/>
  <c r="E243" i="8"/>
  <c r="F201" i="8" l="1"/>
  <c r="F242" i="8" l="1"/>
  <c r="E242" i="8"/>
  <c r="F310" i="8" l="1"/>
  <c r="F309" i="8" s="1"/>
  <c r="E310" i="8"/>
  <c r="E309" i="8" s="1"/>
  <c r="F308" i="8"/>
  <c r="F307" i="8" s="1"/>
  <c r="E307" i="8"/>
  <c r="F306" i="8"/>
  <c r="F305" i="8" s="1"/>
  <c r="F304" i="8" s="1"/>
  <c r="E305" i="8"/>
  <c r="E304" i="8" s="1"/>
  <c r="F303" i="8"/>
  <c r="F302" i="8" s="1"/>
  <c r="F301" i="8" s="1"/>
  <c r="E302" i="8"/>
  <c r="E301" i="8" s="1"/>
  <c r="F297" i="8"/>
  <c r="E297" i="8"/>
  <c r="F295" i="8"/>
  <c r="F294" i="8" s="1"/>
  <c r="E295" i="8"/>
  <c r="E294" i="8" s="1"/>
  <c r="F292" i="8"/>
  <c r="F291" i="8" s="1"/>
  <c r="I287" i="8"/>
  <c r="I286" i="8"/>
  <c r="F285" i="8"/>
  <c r="E285" i="8"/>
  <c r="I285" i="8"/>
  <c r="F280" i="8"/>
  <c r="E280" i="8"/>
  <c r="F279" i="8"/>
  <c r="E278" i="8"/>
  <c r="I277" i="8"/>
  <c r="I276" i="8"/>
  <c r="F276" i="8"/>
  <c r="F275" i="8" s="1"/>
  <c r="E276" i="8"/>
  <c r="E275" i="8" s="1"/>
  <c r="I275" i="8"/>
  <c r="I274" i="8"/>
  <c r="I273" i="8"/>
  <c r="I272" i="8"/>
  <c r="I271" i="8"/>
  <c r="F270" i="8"/>
  <c r="E271" i="8"/>
  <c r="E270" i="8" s="1"/>
  <c r="I270" i="8"/>
  <c r="F269" i="8"/>
  <c r="F268" i="8" s="1"/>
  <c r="E268" i="8"/>
  <c r="F263" i="8"/>
  <c r="F262" i="8" s="1"/>
  <c r="E263" i="8"/>
  <c r="E262" i="8" s="1"/>
  <c r="E261" i="8" s="1"/>
  <c r="F255" i="8"/>
  <c r="E255" i="8"/>
  <c r="F253" i="8"/>
  <c r="E252" i="8"/>
  <c r="F235" i="8"/>
  <c r="E235" i="8"/>
  <c r="E231" i="8" s="1"/>
  <c r="E233" i="8"/>
  <c r="E232" i="8" s="1"/>
  <c r="F215" i="8"/>
  <c r="F213" i="8" s="1"/>
  <c r="F212" i="8" s="1"/>
  <c r="E215" i="8"/>
  <c r="E213" i="8" s="1"/>
  <c r="F210" i="8"/>
  <c r="E210" i="8"/>
  <c r="E204" i="8" s="1"/>
  <c r="E203" i="8" s="1"/>
  <c r="F206" i="8"/>
  <c r="F205" i="8" s="1"/>
  <c r="F200" i="8"/>
  <c r="E201" i="8"/>
  <c r="E200" i="8" s="1"/>
  <c r="E199" i="8" s="1"/>
  <c r="F199" i="8"/>
  <c r="F188" i="8"/>
  <c r="F187" i="8" s="1"/>
  <c r="F186" i="8" s="1"/>
  <c r="E187" i="8"/>
  <c r="E186" i="8" s="1"/>
  <c r="F185" i="8"/>
  <c r="F184" i="8" s="1"/>
  <c r="E184" i="8"/>
  <c r="F182" i="8"/>
  <c r="F181" i="8" s="1"/>
  <c r="F180" i="8" s="1"/>
  <c r="F179" i="8" s="1"/>
  <c r="E181" i="8"/>
  <c r="E180" i="8" s="1"/>
  <c r="E179" i="8" s="1"/>
  <c r="F178" i="8"/>
  <c r="E177" i="8"/>
  <c r="E176" i="8" s="1"/>
  <c r="E175" i="8" s="1"/>
  <c r="E174" i="8" s="1"/>
  <c r="F173" i="8"/>
  <c r="F172" i="8" s="1"/>
  <c r="F171" i="8" s="1"/>
  <c r="F170" i="8" s="1"/>
  <c r="F169" i="8" s="1"/>
  <c r="E172" i="8"/>
  <c r="E171" i="8" s="1"/>
  <c r="E170" i="8" s="1"/>
  <c r="E169" i="8" s="1"/>
  <c r="F167" i="8"/>
  <c r="F166" i="8" s="1"/>
  <c r="E166" i="8"/>
  <c r="E165" i="8" s="1"/>
  <c r="F163" i="8"/>
  <c r="F162" i="8" s="1"/>
  <c r="E163" i="8"/>
  <c r="E162" i="8" s="1"/>
  <c r="F159" i="8"/>
  <c r="F158" i="8" s="1"/>
  <c r="F157" i="8" s="1"/>
  <c r="E158" i="8"/>
  <c r="E157" i="8" s="1"/>
  <c r="F155" i="8"/>
  <c r="F154" i="8" s="1"/>
  <c r="E155" i="8"/>
  <c r="E154" i="8" s="1"/>
  <c r="F152" i="8"/>
  <c r="E152" i="8"/>
  <c r="F113" i="8"/>
  <c r="E116" i="8"/>
  <c r="E113" i="8" s="1"/>
  <c r="F110" i="8"/>
  <c r="F109" i="8" s="1"/>
  <c r="F108" i="8" s="1"/>
  <c r="E109" i="8"/>
  <c r="E108" i="8" s="1"/>
  <c r="F107" i="8"/>
  <c r="F106" i="8" s="1"/>
  <c r="F105" i="8" s="1"/>
  <c r="E106" i="8"/>
  <c r="E105" i="8" s="1"/>
  <c r="F104" i="8"/>
  <c r="F103" i="8" s="1"/>
  <c r="F102" i="8" s="1"/>
  <c r="E103" i="8"/>
  <c r="E102" i="8" s="1"/>
  <c r="F100" i="8"/>
  <c r="F99" i="8" s="1"/>
  <c r="E100" i="8"/>
  <c r="E99" i="8" s="1"/>
  <c r="F95" i="8"/>
  <c r="F94" i="8" s="1"/>
  <c r="E94" i="8"/>
  <c r="F73" i="8"/>
  <c r="F72" i="8" s="1"/>
  <c r="F71" i="8" s="1"/>
  <c r="E72" i="8"/>
  <c r="E71" i="8" s="1"/>
  <c r="F69" i="8"/>
  <c r="F68" i="8" s="1"/>
  <c r="E69" i="8"/>
  <c r="E68" i="8" s="1"/>
  <c r="F64" i="8"/>
  <c r="F63" i="8" s="1"/>
  <c r="F62" i="8" s="1"/>
  <c r="F61" i="8" s="1"/>
  <c r="F60" i="8" s="1"/>
  <c r="E63" i="8"/>
  <c r="E62" i="8" s="1"/>
  <c r="E61" i="8" s="1"/>
  <c r="E60" i="8" s="1"/>
  <c r="F59" i="8"/>
  <c r="E58" i="8"/>
  <c r="E57" i="8" s="1"/>
  <c r="E56" i="8" s="1"/>
  <c r="F54" i="8"/>
  <c r="E54" i="8"/>
  <c r="F53" i="8"/>
  <c r="E52" i="8"/>
  <c r="E51" i="8" s="1"/>
  <c r="F49" i="8"/>
  <c r="F48" i="8" s="1"/>
  <c r="F47" i="8" s="1"/>
  <c r="F46" i="8" s="1"/>
  <c r="E48" i="8"/>
  <c r="E47" i="8" s="1"/>
  <c r="E46" i="8" s="1"/>
  <c r="F45" i="8"/>
  <c r="E44" i="8"/>
  <c r="E43" i="8" s="1"/>
  <c r="F42" i="8"/>
  <c r="E41" i="8"/>
  <c r="E40" i="8" s="1"/>
  <c r="F39" i="8"/>
  <c r="E38" i="8"/>
  <c r="E37" i="8" s="1"/>
  <c r="F35" i="8"/>
  <c r="E35" i="8"/>
  <c r="F30" i="8"/>
  <c r="E30" i="8"/>
  <c r="F28" i="8"/>
  <c r="F27" i="8" s="1"/>
  <c r="E28" i="8"/>
  <c r="E27" i="8" s="1"/>
  <c r="F26" i="8"/>
  <c r="F25" i="8" s="1"/>
  <c r="F24" i="8" s="1"/>
  <c r="E25" i="8"/>
  <c r="E24" i="8" s="1"/>
  <c r="F23" i="8"/>
  <c r="F22" i="8" s="1"/>
  <c r="F21" i="8" s="1"/>
  <c r="E22" i="8"/>
  <c r="E21" i="8" s="1"/>
  <c r="F19" i="8"/>
  <c r="E19" i="8"/>
  <c r="E266" i="8" l="1"/>
  <c r="E265" i="8" s="1"/>
  <c r="F204" i="8"/>
  <c r="F203" i="8" s="1"/>
  <c r="E237" i="8"/>
  <c r="F18" i="8"/>
  <c r="F16" i="8" s="1"/>
  <c r="E18" i="8"/>
  <c r="E16" i="8" s="1"/>
  <c r="F183" i="8"/>
  <c r="E230" i="8"/>
  <c r="F98" i="8"/>
  <c r="F96" i="8" s="1"/>
  <c r="F165" i="8"/>
  <c r="F231" i="8"/>
  <c r="F230" i="8" s="1"/>
  <c r="E98" i="8"/>
  <c r="E96" i="8" s="1"/>
  <c r="F278" i="8"/>
  <c r="F52" i="8"/>
  <c r="F51" i="8" s="1"/>
  <c r="E65" i="8"/>
  <c r="F65" i="8"/>
  <c r="E50" i="8"/>
  <c r="I292" i="8"/>
  <c r="F261" i="8"/>
  <c r="E260" i="8"/>
  <c r="E183" i="8"/>
  <c r="F237" i="8"/>
  <c r="E33" i="8"/>
  <c r="F38" i="8"/>
  <c r="F37" i="8" s="1"/>
  <c r="F41" i="8"/>
  <c r="F40" i="8" s="1"/>
  <c r="F44" i="8"/>
  <c r="F43" i="8" s="1"/>
  <c r="F58" i="8"/>
  <c r="F57" i="8" s="1"/>
  <c r="F56" i="8" s="1"/>
  <c r="F177" i="8"/>
  <c r="F176" i="8" s="1"/>
  <c r="F175" i="8" s="1"/>
  <c r="F174" i="8" s="1"/>
  <c r="F252" i="8"/>
  <c r="F266" i="8" l="1"/>
  <c r="F265" i="8" s="1"/>
  <c r="E229" i="8"/>
  <c r="F229" i="8"/>
  <c r="F50" i="8"/>
  <c r="F260" i="8"/>
  <c r="F33" i="8"/>
</calcChain>
</file>

<file path=xl/sharedStrings.xml><?xml version="1.0" encoding="utf-8"?>
<sst xmlns="http://schemas.openxmlformats.org/spreadsheetml/2006/main" count="639" uniqueCount="316">
  <si>
    <t>Наименование</t>
  </si>
  <si>
    <t>ЦСР</t>
  </si>
  <si>
    <t>ВР</t>
  </si>
  <si>
    <t>Рз, ПР</t>
  </si>
  <si>
    <t>Сумма
(тысяч рублей)</t>
  </si>
  <si>
    <t>1</t>
  </si>
  <si>
    <t>2</t>
  </si>
  <si>
    <t>3</t>
  </si>
  <si>
    <t>4</t>
  </si>
  <si>
    <t>5</t>
  </si>
  <si>
    <t>01 0 00 00000</t>
  </si>
  <si>
    <t>Закупка товаров, работ и услуг для государственных (муниципальных) нужд</t>
  </si>
  <si>
    <t>Дорожное хозяйство (дорожные фонды)</t>
  </si>
  <si>
    <t>0409</t>
  </si>
  <si>
    <t>На реализацию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</si>
  <si>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0 1 1 01 S0880</t>
  </si>
  <si>
    <t>Мероприятия по содержанию, ремонту и обслуживанию внутрипоселковых  автомобильных дорог, в том числе объектов улично-дорожной сети  и сооружений на них</t>
  </si>
  <si>
    <t>Иные закупки товаров, работ и услуг для обеспечения государственных (муниципальных) нужд</t>
  </si>
  <si>
    <t>Капитальный ремонт и ремонт автомобильных дорог общего пользования местного значения</t>
  </si>
  <si>
    <t>02 0 00 00000</t>
  </si>
  <si>
    <t>На реализацию областного закона от 15 января 2018 года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</t>
  </si>
  <si>
    <t>Благоустройство</t>
  </si>
  <si>
    <t>0 503</t>
  </si>
  <si>
    <t>На реализацию мероприятий по подготовке объектов теплоснабжения к отпительному сезону на территории Ленинградской области</t>
  </si>
  <si>
    <t>01 2 01 S0160</t>
  </si>
  <si>
    <t>Коммунальное хозяйство</t>
  </si>
  <si>
    <t>0 502</t>
  </si>
  <si>
    <t>На реализацию мероприятий направленных на безаварийную работу объектов теплоснабжения городских и сельских поселений Волховского муниципального района Ленинградской области</t>
  </si>
  <si>
    <t>01 2 01 70160</t>
  </si>
  <si>
    <t>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</si>
  <si>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01 2 01 60230</t>
  </si>
  <si>
    <t xml:space="preserve">На реализацию мероприятий в сфере энергосбережения и повышения энергетической эффективности городских и сельских поселений </t>
  </si>
  <si>
    <t xml:space="preserve">Основное мероприятие "Организация и содержание уличного освещения населенных пунктов" </t>
  </si>
  <si>
    <t>01 2 02 00000</t>
  </si>
  <si>
    <t xml:space="preserve"> </t>
  </si>
  <si>
    <t xml:space="preserve">Мероприятие по организации и содержанию уличного освещения населенных пунктов </t>
  </si>
  <si>
    <t>01 2 02 10200</t>
  </si>
  <si>
    <t>01 3 01 00000</t>
  </si>
  <si>
    <t>Мероприятия по улучшению жилищных условий граждан, проживающих в сельской местности, в том числе молодых семей  и молодых специалистов</t>
  </si>
  <si>
    <t>01 3 01 03010</t>
  </si>
  <si>
    <t>Выплаты физическим лицам</t>
  </si>
  <si>
    <t>Социальные выплаты гражданам, кроме публичных нормативных социальных выплат</t>
  </si>
  <si>
    <t>1003</t>
  </si>
  <si>
    <t>На реализацию мероприятий федеральной целевой программы "Устойчивое развитие сельских территорий на 2014-2017 годы и на период до 2020 года"</t>
  </si>
  <si>
    <t>0503</t>
  </si>
  <si>
    <t>01 3 02 00000</t>
  </si>
  <si>
    <t>Основное мероприятие "Грантовая поддержка местных инициатив граждан, проживающих в сельской местности"</t>
  </si>
  <si>
    <t>01 3 02 R0180</t>
  </si>
  <si>
    <t>Муниципальная программа "Развитие и поддержка малого и среднего предпринимательства в муниципальном образовании Вындиноостровское сельское поселение Волховского муниципального района на 2017-2018 годы"</t>
  </si>
  <si>
    <t>02 0 00  00000</t>
  </si>
  <si>
    <t xml:space="preserve">Основные мероприятия "Совершенствование форм и методов информирования населения и субъектов малого предпринимательства по вопросам, связанным с предпринимательской деятельностью" </t>
  </si>
  <si>
    <t>02 0 01  00000</t>
  </si>
  <si>
    <t>Мероприятия по совершенствованию форм и методов информирования населения и субъектов малого предпринимательства по вопросам, связанным с предпринимательской деятельностью</t>
  </si>
  <si>
    <t>02 0 01  10020</t>
  </si>
  <si>
    <t>Другие вопросы в области национальной экономики</t>
  </si>
  <si>
    <t>0412</t>
  </si>
  <si>
    <t>03 0 00 00000</t>
  </si>
  <si>
    <t>03 0 01 10030</t>
  </si>
  <si>
    <t>Обеспечение пожарной безопасности</t>
  </si>
  <si>
    <t>0310</t>
  </si>
  <si>
    <t>03 0 01 70880</t>
  </si>
  <si>
    <t>04 0 00 00000</t>
  </si>
  <si>
    <t>Другие общегосударственные вопросы</t>
  </si>
  <si>
    <t>0113</t>
  </si>
  <si>
    <t>05 0 00 00000</t>
  </si>
  <si>
    <t>Hа комплекс мероприятий по борьбе с борщевиком Сосновского</t>
  </si>
  <si>
    <t>05 0 01 74310</t>
  </si>
  <si>
    <t>05 0 0174310</t>
  </si>
  <si>
    <t>Муниципальная программа "Формирование комфортной городской среды на территории МО Вындиноостровское сельское поселение на 2018-2022 годы""</t>
  </si>
  <si>
    <t>06 0 00 00000</t>
  </si>
  <si>
    <t>На благоустройство общественных зон и дворовых территорий многоквартирных домов</t>
  </si>
  <si>
    <t>06 0 02 60380</t>
  </si>
  <si>
    <t>0309</t>
  </si>
  <si>
    <t>Предоставление субсидий бюджетным, автономным учреждениям и иным некоммерческим организациям</t>
  </si>
  <si>
    <t>Культура</t>
  </si>
  <si>
    <t>0801</t>
  </si>
  <si>
    <t xml:space="preserve"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</t>
  </si>
  <si>
    <t>На обеспечение выплат стимулирующего характера работникам муниципальных учреждений культуры Ленинградской области</t>
  </si>
  <si>
    <t>08 0 01 S0170</t>
  </si>
  <si>
    <t xml:space="preserve">Основное мероприятие "Проведение спортивных мероприятий с участием различных категорий населения" </t>
  </si>
  <si>
    <t>09 0 01 00000</t>
  </si>
  <si>
    <t>Муниципальная программа "Устойчивое развитие территорий  сельских населенных пунктов  муниципального образования Вындиноостровское сельское поселение на 2016-2018 годы"</t>
  </si>
  <si>
    <t>10 0 00 00000</t>
  </si>
  <si>
    <t xml:space="preserve">Основное мероприятие "Создание комфортных условий жизнедеятельности в сельской местности" </t>
  </si>
  <si>
    <t>10 0 01 00000</t>
  </si>
  <si>
    <t>10 0 01 S0140</t>
  </si>
  <si>
    <t>Муниципальная программа "Комплексного развития транспортной инфраструктуры в муниципальном образовании Вындиноостровское  сельское поселение Волховского муниципального района Ленинградской области применительно к населенному пункту дер. Вындин Остров на  2018 - 2034 гг."</t>
  </si>
  <si>
    <t>Основное мероприятие "Благоустройство, организация и содержание уличного освещения населенных пунктов, являющихся административными центрами"</t>
  </si>
  <si>
    <t>Основное мероприятие "Создание комфортных условий жизнедеятельности в сельской местности, являющейся административным центром"</t>
  </si>
  <si>
    <t>12 0 02 00000</t>
  </si>
  <si>
    <t>12 0 02 S0880</t>
  </si>
  <si>
    <t>Основное мероприятие "Ремонт уличного освещения в д. Вындин Остров в Вындиноостровском сельском поселении Волховского района Ленинградской области"</t>
  </si>
  <si>
    <t>13 0 01 00000</t>
  </si>
  <si>
    <t>13 0 01 S4660</t>
  </si>
  <si>
    <t>14 0 00 00000</t>
  </si>
  <si>
    <t>На реализацию областного закона от 28 декабря 2018 года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</si>
  <si>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Жилищное хозяйство</t>
  </si>
  <si>
    <t>0501</t>
  </si>
  <si>
    <t>Обеспечение деятельности органов местного самоуправления</t>
  </si>
  <si>
    <t>67 0 00 00000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</si>
  <si>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</si>
  <si>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</si>
  <si>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Непрограммные расходы</t>
  </si>
  <si>
    <t>67 2 01 00000</t>
  </si>
  <si>
    <t>Исполнение функций органов местного самоуправления</t>
  </si>
  <si>
    <t>67 2 01 00150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</si>
  <si>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</si>
  <si>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</si>
  <si>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0104</t>
  </si>
  <si>
    <t>67 2 01 60300</t>
  </si>
  <si>
    <t>Обеспечение деятельности аппаратов органов местного самоуправления</t>
  </si>
  <si>
    <t>67 3 00 00000</t>
  </si>
  <si>
    <t>67 3 01 00000</t>
  </si>
  <si>
    <t>67 3 01 00150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</si>
  <si>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</si>
  <si>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</si>
  <si>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</si>
  <si>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0 104</t>
  </si>
  <si>
    <t>На поддержку мер по обеспечению сбалансированности бюджетов</t>
  </si>
  <si>
    <t>67 3 01 60300</t>
  </si>
  <si>
    <t>Проведение мероприятий за счет средств гранта за достижение наилучших значений показателей эффективности деятельности органов местного самоуправления</t>
  </si>
  <si>
    <t>6730170070</t>
  </si>
  <si>
    <t>200</t>
  </si>
  <si>
    <t>Иные межбюджетные трансферты на осуществление полномочий по  исполнению и финансовому контролю за исполнением бюджетов сельских поселений</t>
  </si>
  <si>
    <t>67 3 01 40010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</si>
  <si>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</si>
  <si>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</si>
  <si>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</si>
  <si>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Исполнение полномочий по осуществлению внешнего муниципального финансового контроля Контрольно-счетным  органом Волховского муниципального района</t>
  </si>
  <si>
    <t>67 3 01 40040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</si>
  <si>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</si>
  <si>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</si>
  <si>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Непрограммные расходы органов местного самоуправления поселения</t>
  </si>
  <si>
    <t>68 0 00 00000</t>
  </si>
  <si>
    <t>68 9 00 00000</t>
  </si>
  <si>
    <t>68 9 01 00000</t>
  </si>
  <si>
    <t>Обеспечение проведения выборов и референдумов</t>
  </si>
  <si>
    <t>68 9 01 10240</t>
  </si>
  <si>
    <t>Иные бюджетные ассигнования</t>
  </si>
  <si>
    <t>0107</t>
  </si>
  <si>
    <t>0111</t>
  </si>
  <si>
    <t>Другие обязательства органов местного самоуправления</t>
  </si>
  <si>
    <t>Другие общегосударственные вопросы муниципального образования Вындиноостровское сельское поселение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</si>
  <si>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</si>
  <si>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</si>
  <si>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0203</t>
  </si>
  <si>
    <t>Мобилизационная и вневойсковая подготовка</t>
  </si>
  <si>
    <t>На подготовку и выполнения тушения лесных и торфяных пожаров  в рамках непрограммных расходов</t>
  </si>
  <si>
    <t>68 9 01 60110</t>
  </si>
  <si>
    <t>0502</t>
  </si>
  <si>
    <t>На подготовку и выполнение тушения лесных и торфяных пожаров</t>
  </si>
  <si>
    <t xml:space="preserve">Мероприятия по уплате взносов на капитальный ремонт многоквартирных жилых домов </t>
  </si>
  <si>
    <t>1001</t>
  </si>
  <si>
    <t>1101</t>
  </si>
  <si>
    <t>Прочие вопросы в жилищном хозяйстве</t>
  </si>
  <si>
    <t>68 9 01 S0160</t>
  </si>
  <si>
    <t>68 9 01 S0880</t>
  </si>
  <si>
    <t>Иные закупки товаров, работ и услуг для обеспечения государственных (муниципальных)нужд</t>
  </si>
  <si>
    <t>68 9 01S0880</t>
  </si>
  <si>
    <t xml:space="preserve">Оказание иных видов социальной помощи </t>
  </si>
  <si>
    <t>Социальное обеспечение и иные выплаты населению</t>
  </si>
  <si>
    <t>Пенсионное обеспечение</t>
  </si>
  <si>
    <t>ВСЕГО</t>
  </si>
  <si>
    <t>68 9 01 S4270</t>
  </si>
  <si>
    <t xml:space="preserve">Субсидии на приобретение автономных источников электроснабжения (дизель-генераторов) ля резервного электроснабжения объектов жизнеобеспечения населенных пунктов Ленинградской области </t>
  </si>
  <si>
    <t>Субсидия на мероприятия по подготовке объектов к отопительному сезону</t>
  </si>
  <si>
    <t>Социальное обеспечение  населения</t>
  </si>
  <si>
    <t>Социальные выплаты гражданам , кроме публичных нормативных социальных выплат</t>
  </si>
  <si>
    <t>08 0 01 S4840</t>
  </si>
  <si>
    <t>Cубсидия на поддержкуразвития общественной инфраструктуры муниципального значения</t>
  </si>
  <si>
    <t>16 0 00 00000</t>
  </si>
  <si>
    <t>689 01 S0160</t>
  </si>
  <si>
    <t xml:space="preserve">Ремонт дороги в дер. Гостинополье по ул.Набережная МО Вындиноостровское сельское поселение Волховского муниципального района от региональной трассы Новая Ладога-Зуево    </t>
  </si>
  <si>
    <t>17 0 00 00000</t>
  </si>
  <si>
    <t>01 4 01 00000</t>
  </si>
  <si>
    <t>0 1 4 01 10010</t>
  </si>
  <si>
    <t>0 1 4 01 S0140</t>
  </si>
  <si>
    <t>03 4 01 00000</t>
  </si>
  <si>
    <t>03 4 01 10030</t>
  </si>
  <si>
    <t>04 4 01 00000</t>
  </si>
  <si>
    <t>05 4 01 00000</t>
  </si>
  <si>
    <t>Комплекс процессных  мероприятий "Благоустройство общественных территорий""</t>
  </si>
  <si>
    <t>Комплекс процессных  мероприятий "Предоставление муниципальным бюджетным учреждениям субсидий на выполнение муниципального задания и иные цели"</t>
  </si>
  <si>
    <t>08 4 01 00170</t>
  </si>
  <si>
    <t>14 4 01 00000</t>
  </si>
  <si>
    <t>Комплекс процессных  мероприятий "     Муниципальная поддержка решения жилищной проблемы граждан, признанных в установленном порядке, нуждающимися в улучшении жилищных условий на территории муниципального образования Вындиноостровское поселение Волховского муниципального района Ленинградской области, в том числе молодых граждан и молодых семей".</t>
  </si>
  <si>
    <t>16 4 01 L4970</t>
  </si>
  <si>
    <t>01 4 00 00000</t>
  </si>
  <si>
    <t>03 4 00 00000</t>
  </si>
  <si>
    <t>02 4 00 00000</t>
  </si>
  <si>
    <t>04 4 00 00000</t>
  </si>
  <si>
    <t>05 4 00 00000</t>
  </si>
  <si>
    <t>14 4 00 00000</t>
  </si>
  <si>
    <t>16 4 00 00000</t>
  </si>
  <si>
    <t>17 4 00 00000</t>
  </si>
  <si>
    <t>Комплексы процессных мероприятий</t>
  </si>
  <si>
    <t>16 4 01 00000</t>
  </si>
  <si>
    <t>17 4 01 00000</t>
  </si>
  <si>
    <t>1004</t>
  </si>
  <si>
    <t xml:space="preserve">Муниципальная программа «Обеспечение качественным жильем граждан на территории муниципального образования Вындиноостровское сельское поселение» Волховского муниципального района Ленинградской области на 2022-2024 годы» </t>
  </si>
  <si>
    <t xml:space="preserve">Муниципальная программа «Обращение с твердыми коммунальными отходами на территории муниципального образования Вындиноостровское сельское поселение на 2020-2022гг. </t>
  </si>
  <si>
    <t>Комплекс процессных  мероприятий " по созданию мест (площадок) накопления твердых коммунальных отходов"</t>
  </si>
  <si>
    <t>Создание мест (площадок) накопления твердых коммунальных отходов</t>
  </si>
  <si>
    <t>17 4 01 S4790</t>
  </si>
  <si>
    <t>Молодежная политика</t>
  </si>
  <si>
    <t>08 0 01 60290</t>
  </si>
  <si>
    <t>0 707</t>
  </si>
  <si>
    <t>На реализацию комплекса мер по профилактике правонарушений и рискованного поведения в молодежной среде</t>
  </si>
  <si>
    <t>08 0 01 S4350</t>
  </si>
  <si>
    <t>На благоустройство общественных зон и дворовых территорий многоквартирных домов; сквер Островок, д.Вындин Остров, ул. Центральная у дома №13</t>
  </si>
  <si>
    <t>06 1 00 00000</t>
  </si>
  <si>
    <t>06 1 F2 00000</t>
  </si>
  <si>
    <t>06 1 F2 55550</t>
  </si>
  <si>
    <t>2022 утверждено</t>
  </si>
  <si>
    <t>2022 исполнено</t>
  </si>
  <si>
    <t xml:space="preserve">Приложение №4 </t>
  </si>
  <si>
    <t>14 4 01 00170</t>
  </si>
  <si>
    <t>68 9 01 00050</t>
  </si>
  <si>
    <t>Муниципальная программа "Обеспечение первичных ме пожарной безопасности на территории муниципального образования Усадищенское сельское поселение Волховского муниципального района Ленинградской области "</t>
  </si>
  <si>
    <t>Комплекс процессных  мероприятий "Обеспечение и поддержание в готовности системы пожарной безопасности"</t>
  </si>
  <si>
    <t>Приведение социальных объектов, объектов экономики, в целом поселения в соответствии с требование правил пожарной безопасности</t>
  </si>
  <si>
    <t>0 1 4 01 60110</t>
  </si>
  <si>
    <t xml:space="preserve">Муниципальная программа "Профилактика терроризма и экстремизма муниципального образования Усадищенское сельское поселение </t>
  </si>
  <si>
    <t>Комплекс процессных  мероприятий"Совершенствование системы профилактических мер антитеррористической антиэкстремисткой направленности, предупреждение террористических и экстремисских проявлений на территории поселения"</t>
  </si>
  <si>
    <t>02 4 01 01020</t>
  </si>
  <si>
    <t>Муниципальная программа "Инвентаризация и паспортизация муниципальных дорог местного значения муниципальных автомобильных дорог местного значения общего пользования МО Усадищенское сельское поселение ."</t>
  </si>
  <si>
    <t>Ивентаризаци и паспортизация автомобильных дорог местного значения общего пользования в границах населенных пунктов</t>
  </si>
  <si>
    <t>Муниципальная  программа "Устойчивое общественное развитие в муниципальном образовании Усадищенское сельское поселение Волховского района Ленинградской области"</t>
  </si>
  <si>
    <t>Комплекс процессных мероприятий "Создание экономически обоснованной системы развития и поддержания комплексного благоустройства территории поселения, создания условий комфортного проживания населения и развитие инфраструктуры для отдыха детей, повышение уровня безопасности  дорожного движения"</t>
  </si>
  <si>
    <t>04 4 01 S4770</t>
  </si>
  <si>
    <t>На мероприятия по созданию мест ( площадок) накопления твердых коммунальных отходов</t>
  </si>
  <si>
    <t>Расходы бюджета МО Усадищенское сельское поселение мероприятия по ремонту и содержанию уличного освещения</t>
  </si>
  <si>
    <t>Муниципальная программа "Повышение безопасности дорожного движения на территории муниципального образования  Усадищенское сельское поселение .</t>
  </si>
  <si>
    <t>Комплекс процессных мероприятий "Обеспечение безопасности дорожного движения, требуемого уровня качества содержание автодорог и проездов к дворовым территориям многоквартирных домов, создание комфортных условий жизнедеятельности сельской местности</t>
  </si>
  <si>
    <t>Обеспечение безопасности дорожного движения, требуемого уровня качества содержание автодорог и проездов к дворовым территориям многоквартирных домов, создание комфортных условий жизнедеятельности сельской местности</t>
  </si>
  <si>
    <t>05 4 01 01050</t>
  </si>
  <si>
    <t>05 4 01 60530</t>
  </si>
  <si>
    <t>05 4 01 60660</t>
  </si>
  <si>
    <t>06 4 00 00000</t>
  </si>
  <si>
    <t>06 4 01 00000</t>
  </si>
  <si>
    <t>Муниципальная программа "О содействии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2022-2024 годы"</t>
  </si>
  <si>
    <t>06 4 01 S4660</t>
  </si>
  <si>
    <t>Муниципальная программа "Развитие культуры  в МО Усадищенское сельское поселение   Волховского муниципального района ЛО "</t>
  </si>
  <si>
    <t>13 0 00 00000</t>
  </si>
  <si>
    <t>13 4 00 00000</t>
  </si>
  <si>
    <t>13 4 01 00000</t>
  </si>
  <si>
    <t>13 4 01 00170</t>
  </si>
  <si>
    <t>Мероприятия для проведения текущего ремонда здания ДК Усадищенского сельского поселения</t>
  </si>
  <si>
    <t>13 4 01 S0360</t>
  </si>
  <si>
    <t>13 4 01 60660</t>
  </si>
  <si>
    <t>Предоставление субсидий бюджетным учреждениям и иным некоммерческим организациям</t>
  </si>
  <si>
    <t>Предоставление субсидий бюджетным учреждениям на иные цели</t>
  </si>
  <si>
    <t>13 8 03 60480</t>
  </si>
  <si>
    <t>13 8 03 00000</t>
  </si>
  <si>
    <t>13 8 00 00000</t>
  </si>
  <si>
    <t>Муниципальная программа «Развитие физической культуры и спорта МО Усадищенское  сельское поселение Волховского муниципального района ЛО »</t>
  </si>
  <si>
    <t>13 4 01 60300</t>
  </si>
  <si>
    <t>На разработку проектно-сметной документации, проведение обмерных работ и технического обледование зданий</t>
  </si>
  <si>
    <t>Мероприятия, направленные на достижение целей</t>
  </si>
  <si>
    <t>Мероприятия, направленные на достижение цели федерального проекта  "Современный облик сельских территорий</t>
  </si>
  <si>
    <t xml:space="preserve">Комплекс процессных  мероприятий "Создание  эффективной системы физического воспитания и оздоровления"
</t>
  </si>
  <si>
    <t>Создание  эффективной системы физического воспитания и оздоровления"</t>
  </si>
  <si>
    <t>Физическая культура</t>
  </si>
  <si>
    <t>Социальное обеспечение населения</t>
  </si>
  <si>
    <t xml:space="preserve">Муниципальная программа «Обеспечение жильем молодых семей и иных граждан нуждающихся в улучшении жилищных условий на территории МО Усадищенское сельское поселение» </t>
  </si>
  <si>
    <t>Предоставление муниципальной поддержки на приобретение ( строительства) жилья</t>
  </si>
  <si>
    <t>15 0 00 00000</t>
  </si>
  <si>
    <t>15 4 00 00000</t>
  </si>
  <si>
    <t>15 4 01 00000</t>
  </si>
  <si>
    <t>15 4 01 00150</t>
  </si>
  <si>
    <t>68 9 01 00010</t>
  </si>
  <si>
    <t>68 9 01 00040</t>
  </si>
  <si>
    <t>На оплату вознаграждения  агенту за изготовление платежных документов</t>
  </si>
  <si>
    <t>68 9 01 00030</t>
  </si>
  <si>
    <t>68 9 01 10680</t>
  </si>
  <si>
    <t>Содержание имущества казны</t>
  </si>
  <si>
    <t>Муниципальная программа "Газификация МО Усадищенское сельское поселение</t>
  </si>
  <si>
    <t>Создание благоприятных условий для газификации индивидуальных жилых домов</t>
  </si>
  <si>
    <t>Разработка  схем газоснабжения: д.Мыслино,Бёзово, Подвязье,Кроватыни, Зеленец, Верховина</t>
  </si>
  <si>
    <t>09 4 01 60540</t>
  </si>
  <si>
    <t>09 4 0101090</t>
  </si>
  <si>
    <t>09 4 01 00000</t>
  </si>
  <si>
    <t>09 4 00 00000</t>
  </si>
  <si>
    <t>09 0 00 00000</t>
  </si>
  <si>
    <t>10 4 01 60500</t>
  </si>
  <si>
    <t>10 4 01 01100</t>
  </si>
  <si>
    <t>Муниципальная программа " Энергосбережение  и повышение энергетической эффективности на территории МО Усадищенское сельское поселение</t>
  </si>
  <si>
    <t>На реализацию  мероприятий по подготовке объектов теплоснабжения к отопительному сезону на территории МО Усадищенское сельское поселение ЛО</t>
  </si>
  <si>
    <t xml:space="preserve">Комплекс процессных мероприятий </t>
  </si>
  <si>
    <t>Комплексы процессных мероприятий " Разработка мероприятий, обеспечивающих устойчивое снижение потребления ИЭР на территории МО Усадищенское сельское поселение"</t>
  </si>
  <si>
    <t>10 4 01 00000</t>
  </si>
  <si>
    <t>11 4 01 01170</t>
  </si>
  <si>
    <t>Расходы  бюджета МО Усадищенское сельское поселение мероприятий о санитарной очистке территории, ремонту и содержанию уличного освещения, благоустройство территории</t>
  </si>
  <si>
    <t>Создание  экономически обоснованной системы развития и поддержания комплексного благоустройства территории поселения и развитие инфраструктуры для отдыха детей и взрослого населения</t>
  </si>
  <si>
    <t>11 4 01 01110</t>
  </si>
  <si>
    <t>11 4 01 00000</t>
  </si>
  <si>
    <t>11 4 00 00000</t>
  </si>
  <si>
    <t>11 0 00 00000</t>
  </si>
  <si>
    <t>Муниципальная программа "Благоустройство, санитарное содержание и развитие территории МО Усадищенское сельское поселение Волховского муниципального района ЛО"</t>
  </si>
  <si>
    <t>Комплекс процессных мероприятий  "Благоустройство, санитарное  содержание  и развитие территории МО Усадищенское сельское поселение Волховского муниципального райрна"</t>
  </si>
  <si>
    <t>10 4 00 00000</t>
  </si>
  <si>
    <t>Другие вопросы  в области национальной экономики</t>
  </si>
  <si>
    <t>08 4 01 01080</t>
  </si>
  <si>
    <t>Формирование и обеспечение благоприятных условий для создания, развития и устойчивого функционирования малого и среднего предпринимательства</t>
  </si>
  <si>
    <t>Комплек процессных мероприятий "Формирование и обеспечение благоприятных условий для создания, развития и устойчивого функционирования малого и среднего предпринимательства"</t>
  </si>
  <si>
    <t>Муниципальная программа "Развитие малого, среднего предпринимательства и потребительского рынка муниципального образования Усадищенское сельское поселение -олховского муниципального района ЛО"</t>
  </si>
  <si>
    <t>08 4 01 00000</t>
  </si>
  <si>
    <t>08 4 00 00000</t>
  </si>
  <si>
    <t>08 0 00 00000</t>
  </si>
  <si>
    <t xml:space="preserve">за 2022 год </t>
  </si>
  <si>
    <t>к решению Совета депутатов</t>
  </si>
  <si>
    <t>муниципального образования Усадищенское</t>
  </si>
  <si>
    <t>сельское поселение Волховского муниципального</t>
  </si>
  <si>
    <t>района Ленинградской области</t>
  </si>
  <si>
    <t>Исполнение расходов
бюджета муниципального образования Усадищенское сельское поселение Волховского муниципального района Ленинградской области  по целевым статьям (муниципальным  программам бюджета  и непрограммным направлениям деятельности), группам и подгруппам видов расходов,
а также по разделам и подразделам классификации расходов бюджетов</t>
  </si>
  <si>
    <t>от 28.04.2023г.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</si>
</sst>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&quot;р.&quot;"/>
  </numFmts>
  <fonts count="27" x14ac:knownFonts="1">
    <font>
      <sz val="10"/>
      <name val="Arial"/>
      <charset val="1"/>
    </font>
    <font>
      <sz val="10"/>
      <name val="Arial"/>
      <family val="2"/>
      <charset val="204"/>
    </font>
    <font>
      <sz val="14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0"/>
      <name val="Arial Cyr"/>
      <charset val="204"/>
    </font>
    <font>
      <sz val="14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name val="Arial"/>
      <family val="2"/>
      <charset val="204"/>
    </font>
    <font>
      <b/>
      <sz val="16"/>
      <color rgb="FF000000"/>
      <name val="Times New Roman"/>
      <family val="1"/>
      <charset val="1"/>
    </font>
    <font>
      <sz val="16"/>
      <color rgb="FF000000"/>
      <name val="Times New Roman"/>
      <family val="1"/>
      <charset val="1"/>
    </font>
    <font>
      <b/>
      <sz val="18"/>
      <color rgb="FF000000"/>
      <name val="Times New Roman"/>
      <family val="1"/>
      <charset val="1"/>
    </font>
    <font>
      <sz val="18"/>
      <color rgb="FF000000"/>
      <name val="Times New Roman"/>
      <family val="1"/>
      <charset val="1"/>
    </font>
    <font>
      <sz val="18"/>
      <name val="Times New Roman"/>
      <family val="1"/>
      <charset val="1"/>
    </font>
    <font>
      <sz val="18"/>
      <color rgb="FFFF0000"/>
      <name val="Times New Roman"/>
      <family val="1"/>
      <charset val="1"/>
    </font>
    <font>
      <sz val="18"/>
      <color rgb="FF800000"/>
      <name val="Times New Roman"/>
      <family val="1"/>
      <charset val="1"/>
    </font>
    <font>
      <sz val="18"/>
      <color rgb="FFFF4000"/>
      <name val="Times New Roman"/>
      <family val="1"/>
      <charset val="1"/>
    </font>
    <font>
      <b/>
      <sz val="18"/>
      <name val="Times New Roman"/>
      <family val="1"/>
      <charset val="1"/>
    </font>
    <font>
      <sz val="18"/>
      <color rgb="FFC9211E"/>
      <name val="Times New Roman"/>
      <family val="1"/>
      <charset val="1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6"/>
      <name val="Times New Roman"/>
      <family val="1"/>
      <charset val="1"/>
    </font>
    <font>
      <sz val="18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rgb="FF000000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88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right" vertical="center"/>
    </xf>
    <xf numFmtId="164" fontId="10" fillId="0" borderId="2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left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4" fontId="13" fillId="0" borderId="2" xfId="0" applyNumberFormat="1" applyFont="1" applyBorder="1" applyAlignment="1">
      <alignment vertical="center"/>
    </xf>
    <xf numFmtId="0" fontId="12" fillId="0" borderId="2" xfId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1" fillId="2" borderId="2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Border="1" applyAlignment="1">
      <alignment vertical="center"/>
    </xf>
    <xf numFmtId="0" fontId="11" fillId="0" borderId="2" xfId="0" applyFont="1" applyFill="1" applyBorder="1" applyAlignment="1">
      <alignment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/>
    <xf numFmtId="49" fontId="10" fillId="0" borderId="2" xfId="0" applyNumberFormat="1" applyFont="1" applyFill="1" applyBorder="1" applyAlignment="1">
      <alignment horizontal="center" vertical="center"/>
    </xf>
    <xf numFmtId="164" fontId="15" fillId="0" borderId="2" xfId="0" applyNumberFormat="1" applyFont="1" applyBorder="1" applyAlignment="1">
      <alignment vertical="center"/>
    </xf>
    <xf numFmtId="0" fontId="11" fillId="0" borderId="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164" fontId="15" fillId="0" borderId="8" xfId="0" applyNumberFormat="1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164" fontId="15" fillId="0" borderId="1" xfId="0" applyNumberFormat="1" applyFont="1" applyBorder="1" applyAlignment="1">
      <alignment vertical="center"/>
    </xf>
    <xf numFmtId="0" fontId="11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164" fontId="11" fillId="0" borderId="3" xfId="0" applyNumberFormat="1" applyFont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165" fontId="11" fillId="0" borderId="2" xfId="0" applyNumberFormat="1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12" fillId="0" borderId="5" xfId="1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/>
    </xf>
    <xf numFmtId="164" fontId="17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right" vertical="center"/>
    </xf>
    <xf numFmtId="164" fontId="11" fillId="0" borderId="2" xfId="0" applyNumberFormat="1" applyFont="1" applyFill="1" applyBorder="1" applyAlignment="1">
      <alignment vertical="center"/>
    </xf>
    <xf numFmtId="164" fontId="15" fillId="0" borderId="2" xfId="0" applyNumberFormat="1" applyFont="1" applyFill="1" applyBorder="1" applyAlignment="1">
      <alignment vertical="center"/>
    </xf>
    <xf numFmtId="164" fontId="17" fillId="0" borderId="2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vertical="center"/>
    </xf>
    <xf numFmtId="164" fontId="15" fillId="0" borderId="8" xfId="0" applyNumberFormat="1" applyFont="1" applyFill="1" applyBorder="1" applyAlignment="1">
      <alignment vertical="center"/>
    </xf>
    <xf numFmtId="164" fontId="11" fillId="0" borderId="3" xfId="0" applyNumberFormat="1" applyFont="1" applyFill="1" applyBorder="1" applyAlignment="1">
      <alignment vertical="center"/>
    </xf>
    <xf numFmtId="164" fontId="13" fillId="0" borderId="2" xfId="0" applyNumberFormat="1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vertical="center"/>
    </xf>
    <xf numFmtId="164" fontId="15" fillId="0" borderId="1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164" fontId="13" fillId="0" borderId="1" xfId="0" applyNumberFormat="1" applyFont="1" applyFill="1" applyBorder="1" applyAlignment="1">
      <alignment vertical="center"/>
    </xf>
    <xf numFmtId="0" fontId="18" fillId="0" borderId="11" xfId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wrapText="1"/>
    </xf>
    <xf numFmtId="0" fontId="20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vertical="center"/>
    </xf>
    <xf numFmtId="49" fontId="19" fillId="0" borderId="2" xfId="0" applyNumberFormat="1" applyFont="1" applyFill="1" applyBorder="1" applyAlignment="1" applyProtection="1">
      <alignment horizontal="left" vertical="center" wrapText="1"/>
    </xf>
    <xf numFmtId="164" fontId="10" fillId="0" borderId="2" xfId="0" applyNumberFormat="1" applyFont="1" applyFill="1" applyBorder="1" applyAlignment="1">
      <alignment horizontal="right" vertical="center" wrapText="1"/>
    </xf>
    <xf numFmtId="164" fontId="12" fillId="0" borderId="2" xfId="0" applyNumberFormat="1" applyFont="1" applyFill="1" applyBorder="1" applyAlignment="1">
      <alignment vertical="center"/>
    </xf>
    <xf numFmtId="49" fontId="12" fillId="0" borderId="12" xfId="0" applyNumberFormat="1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164" fontId="11" fillId="0" borderId="14" xfId="0" applyNumberFormat="1" applyFont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164" fontId="11" fillId="2" borderId="10" xfId="0" applyNumberFormat="1" applyFont="1" applyFill="1" applyBorder="1" applyAlignment="1">
      <alignment vertical="center"/>
    </xf>
    <xf numFmtId="164" fontId="11" fillId="0" borderId="10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/>
    <xf numFmtId="0" fontId="11" fillId="3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wrapText="1"/>
    </xf>
    <xf numFmtId="164" fontId="11" fillId="4" borderId="2" xfId="0" applyNumberFormat="1" applyFont="1" applyFill="1" applyBorder="1" applyAlignment="1">
      <alignment vertical="center"/>
    </xf>
    <xf numFmtId="0" fontId="12" fillId="0" borderId="2" xfId="1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9" fillId="0" borderId="0" xfId="0" applyFont="1" applyFill="1" applyAlignment="1">
      <alignment wrapText="1"/>
    </xf>
    <xf numFmtId="0" fontId="10" fillId="0" borderId="8" xfId="0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 applyProtection="1">
      <alignment horizontal="left" vertical="center" wrapText="1"/>
    </xf>
    <xf numFmtId="164" fontId="10" fillId="0" borderId="8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5" borderId="5" xfId="1" applyFont="1" applyFill="1" applyBorder="1" applyAlignment="1">
      <alignment horizontal="left" vertical="center" wrapText="1"/>
    </xf>
    <xf numFmtId="0" fontId="11" fillId="5" borderId="13" xfId="0" applyFont="1" applyFill="1" applyBorder="1" applyAlignment="1">
      <alignment horizontal="center" vertical="center"/>
    </xf>
    <xf numFmtId="164" fontId="15" fillId="5" borderId="13" xfId="0" applyNumberFormat="1" applyFont="1" applyFill="1" applyBorder="1" applyAlignment="1">
      <alignment vertical="center"/>
    </xf>
    <xf numFmtId="164" fontId="11" fillId="5" borderId="13" xfId="0" applyNumberFormat="1" applyFont="1" applyFill="1" applyBorder="1" applyAlignment="1">
      <alignment vertical="center"/>
    </xf>
    <xf numFmtId="0" fontId="11" fillId="4" borderId="2" xfId="0" applyFont="1" applyFill="1" applyBorder="1" applyAlignment="1">
      <alignment horizontal="left" vertical="center" wrapText="1"/>
    </xf>
    <xf numFmtId="49" fontId="11" fillId="4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64" fontId="15" fillId="4" borderId="2" xfId="0" applyNumberFormat="1" applyFont="1" applyFill="1" applyBorder="1" applyAlignment="1">
      <alignment vertical="center"/>
    </xf>
    <xf numFmtId="0" fontId="12" fillId="4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/>
    </xf>
    <xf numFmtId="164" fontId="10" fillId="4" borderId="2" xfId="0" applyNumberFormat="1" applyFont="1" applyFill="1" applyBorder="1" applyAlignment="1">
      <alignment vertical="center"/>
    </xf>
    <xf numFmtId="0" fontId="12" fillId="4" borderId="2" xfId="1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164" fontId="12" fillId="0" borderId="2" xfId="0" applyNumberFormat="1" applyFont="1" applyBorder="1" applyAlignment="1">
      <alignment vertical="center"/>
    </xf>
    <xf numFmtId="0" fontId="12" fillId="0" borderId="11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16" fillId="0" borderId="17" xfId="0" applyFont="1" applyFill="1" applyBorder="1" applyAlignment="1">
      <alignment vertical="top" wrapText="1"/>
    </xf>
    <xf numFmtId="0" fontId="21" fillId="0" borderId="18" xfId="0" applyFont="1" applyFill="1" applyBorder="1" applyAlignment="1">
      <alignment horizontal="left" vertical="center" wrapText="1"/>
    </xf>
    <xf numFmtId="164" fontId="11" fillId="0" borderId="0" xfId="0" applyNumberFormat="1" applyFont="1" applyBorder="1" applyAlignment="1">
      <alignment vertical="center"/>
    </xf>
    <xf numFmtId="0" fontId="23" fillId="0" borderId="11" xfId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49" fontId="19" fillId="0" borderId="11" xfId="0" applyNumberFormat="1" applyFont="1" applyFill="1" applyBorder="1" applyAlignment="1">
      <alignment horizontal="left" vertical="center" wrapText="1"/>
    </xf>
    <xf numFmtId="2" fontId="18" fillId="0" borderId="11" xfId="0" applyNumberFormat="1" applyFont="1" applyFill="1" applyBorder="1" applyAlignment="1">
      <alignment horizontal="left" vertical="center" wrapText="1"/>
    </xf>
    <xf numFmtId="164" fontId="19" fillId="0" borderId="2" xfId="0" applyNumberFormat="1" applyFont="1" applyFill="1" applyBorder="1" applyAlignment="1">
      <alignment vertical="center"/>
    </xf>
    <xf numFmtId="164" fontId="20" fillId="0" borderId="2" xfId="0" applyNumberFormat="1" applyFont="1" applyBorder="1" applyAlignment="1">
      <alignment vertical="center"/>
    </xf>
    <xf numFmtId="49" fontId="16" fillId="0" borderId="11" xfId="0" applyNumberFormat="1" applyFont="1" applyFill="1" applyBorder="1" applyAlignment="1">
      <alignment horizontal="left" vertical="center" wrapText="1"/>
    </xf>
    <xf numFmtId="0" fontId="12" fillId="0" borderId="13" xfId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9" fillId="0" borderId="11" xfId="1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164" fontId="20" fillId="0" borderId="13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wrapText="1"/>
    </xf>
    <xf numFmtId="0" fontId="25" fillId="6" borderId="13" xfId="0" applyFont="1" applyFill="1" applyBorder="1" applyAlignment="1">
      <alignment horizontal="left" wrapText="1"/>
    </xf>
    <xf numFmtId="164" fontId="19" fillId="0" borderId="2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25" fillId="6" borderId="2" xfId="0" applyFont="1" applyFill="1" applyBorder="1" applyAlignment="1">
      <alignment wrapText="1"/>
    </xf>
    <xf numFmtId="0" fontId="25" fillId="6" borderId="2" xfId="0" applyFont="1" applyFill="1" applyBorder="1" applyAlignment="1">
      <alignment horizontal="left" wrapText="1"/>
    </xf>
    <xf numFmtId="0" fontId="24" fillId="6" borderId="2" xfId="0" applyFont="1" applyFill="1" applyBorder="1" applyAlignment="1">
      <alignment wrapText="1"/>
    </xf>
    <xf numFmtId="164" fontId="22" fillId="0" borderId="2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64" fontId="26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2" xfId="2" applyNumberFormat="1" applyFont="1" applyBorder="1" applyAlignment="1">
      <alignment horizontal="center" vertical="center" wrapText="1"/>
    </xf>
  </cellXfs>
  <cellStyles count="3">
    <cellStyle name="Excel Built-in Explanatory Text" xfId="2"/>
    <cellStyle name="Обычный" xfId="0" builtinId="0"/>
    <cellStyle name="Обычный 3 2" xfId="1"/>
  </cellStyles>
  <dxfs count="0"/>
  <tableStyles count="0" defaultTableStyle="TableStyleMedium9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314"/>
  <sheetViews>
    <sheetView tabSelected="1" view="pageBreakPreview" topLeftCell="A2" zoomScale="60" zoomScaleNormal="75" workbookViewId="0">
      <selection activeCell="C7" sqref="C7:F7"/>
    </sheetView>
  </sheetViews>
  <sheetFormatPr defaultColWidth="9.140625" defaultRowHeight="18.75" x14ac:dyDescent="0.25"/>
  <cols>
    <col min="1" max="1" width="104.140625" style="1" customWidth="1"/>
    <col min="2" max="2" width="26" style="137" customWidth="1"/>
    <col min="3" max="3" width="8.5703125" style="137" customWidth="1"/>
    <col min="4" max="4" width="13.42578125" style="137" customWidth="1"/>
    <col min="5" max="5" width="22" style="2" customWidth="1"/>
    <col min="6" max="6" width="21.42578125" style="1" customWidth="1"/>
    <col min="7" max="7" width="9.140625" style="1" customWidth="1"/>
    <col min="8" max="8" width="9.140625" style="1" hidden="1" customWidth="1"/>
    <col min="9" max="9" width="28.7109375" style="1" hidden="1" customWidth="1"/>
    <col min="10" max="1020" width="9.140625" style="1" customWidth="1"/>
    <col min="1021" max="1024" width="9.140625" style="10" customWidth="1"/>
    <col min="1025" max="16384" width="9.140625" style="10"/>
  </cols>
  <sheetData>
    <row r="1" spans="1:6" s="1" customFormat="1" ht="20.25" x14ac:dyDescent="0.2">
      <c r="B1" s="137"/>
      <c r="C1" s="137"/>
      <c r="D1" s="15"/>
      <c r="E1" s="16" t="s">
        <v>215</v>
      </c>
    </row>
    <row r="2" spans="1:6" s="1" customFormat="1" ht="29.25" customHeight="1" x14ac:dyDescent="0.2">
      <c r="A2" s="3"/>
      <c r="B2" s="137"/>
      <c r="C2" s="183" t="s">
        <v>310</v>
      </c>
      <c r="D2" s="183"/>
      <c r="E2" s="183"/>
      <c r="F2" s="183"/>
    </row>
    <row r="3" spans="1:6" s="1" customFormat="1" ht="20.25" hidden="1" x14ac:dyDescent="0.2">
      <c r="A3" s="3"/>
      <c r="B3" s="137"/>
      <c r="C3" s="137"/>
      <c r="D3" s="15"/>
      <c r="E3" s="16"/>
    </row>
    <row r="4" spans="1:6" s="1" customFormat="1" ht="20.25" customHeight="1" x14ac:dyDescent="0.2">
      <c r="A4" s="3"/>
      <c r="B4" s="137"/>
      <c r="C4" s="183" t="s">
        <v>311</v>
      </c>
      <c r="D4" s="183"/>
      <c r="E4" s="183"/>
      <c r="F4" s="183"/>
    </row>
    <row r="5" spans="1:6" s="1" customFormat="1" ht="20.25" customHeight="1" x14ac:dyDescent="0.2">
      <c r="A5" s="3"/>
      <c r="B5" s="137"/>
      <c r="C5" s="183" t="s">
        <v>312</v>
      </c>
      <c r="D5" s="183"/>
      <c r="E5" s="183"/>
      <c r="F5" s="183"/>
    </row>
    <row r="6" spans="1:6" s="1" customFormat="1" ht="20.25" customHeight="1" x14ac:dyDescent="0.2">
      <c r="A6" s="3"/>
      <c r="B6" s="181"/>
      <c r="C6" s="183" t="s">
        <v>313</v>
      </c>
      <c r="D6" s="183"/>
      <c r="E6" s="183"/>
      <c r="F6" s="183"/>
    </row>
    <row r="7" spans="1:6" s="1" customFormat="1" ht="20.25" customHeight="1" x14ac:dyDescent="0.2">
      <c r="A7" s="3"/>
      <c r="B7" s="181"/>
      <c r="C7" s="183" t="s">
        <v>315</v>
      </c>
      <c r="D7" s="183"/>
      <c r="E7" s="183"/>
      <c r="F7" s="183"/>
    </row>
    <row r="8" spans="1:6" s="1" customFormat="1" ht="20.25" x14ac:dyDescent="0.2">
      <c r="A8" s="3"/>
      <c r="B8" s="181"/>
      <c r="C8" s="181"/>
      <c r="D8" s="15"/>
      <c r="E8" s="16"/>
    </row>
    <row r="9" spans="1:6" s="1" customFormat="1" x14ac:dyDescent="0.2">
      <c r="A9" s="3"/>
      <c r="B9" s="137"/>
      <c r="C9" s="4"/>
      <c r="D9" s="183"/>
      <c r="E9" s="183"/>
    </row>
    <row r="10" spans="1:6" s="1" customFormat="1" ht="100.5" customHeight="1" x14ac:dyDescent="0.2">
      <c r="A10" s="184" t="s">
        <v>314</v>
      </c>
      <c r="B10" s="184"/>
      <c r="C10" s="184"/>
      <c r="D10" s="184"/>
      <c r="E10" s="184"/>
    </row>
    <row r="11" spans="1:6" s="1" customFormat="1" ht="20.25" x14ac:dyDescent="0.2">
      <c r="A11" s="185" t="s">
        <v>309</v>
      </c>
      <c r="B11" s="185"/>
      <c r="C11" s="185"/>
      <c r="D11" s="185"/>
      <c r="E11" s="185"/>
    </row>
    <row r="12" spans="1:6" s="1" customFormat="1" x14ac:dyDescent="0.2">
      <c r="A12" s="3"/>
      <c r="B12" s="137"/>
      <c r="C12" s="137"/>
      <c r="D12" s="137"/>
      <c r="E12" s="5"/>
    </row>
    <row r="13" spans="1:6" s="1" customFormat="1" ht="73.5" customHeight="1" x14ac:dyDescent="0.2">
      <c r="A13" s="186" t="s">
        <v>0</v>
      </c>
      <c r="B13" s="187" t="s">
        <v>1</v>
      </c>
      <c r="C13" s="187" t="s">
        <v>2</v>
      </c>
      <c r="D13" s="186" t="s">
        <v>3</v>
      </c>
      <c r="E13" s="17" t="s">
        <v>4</v>
      </c>
      <c r="F13" s="17" t="s">
        <v>4</v>
      </c>
    </row>
    <row r="14" spans="1:6" s="1" customFormat="1" ht="63" customHeight="1" x14ac:dyDescent="0.2">
      <c r="A14" s="186"/>
      <c r="B14" s="187"/>
      <c r="C14" s="187"/>
      <c r="D14" s="186"/>
      <c r="E14" s="18" t="s">
        <v>213</v>
      </c>
      <c r="F14" s="18" t="s">
        <v>214</v>
      </c>
    </row>
    <row r="15" spans="1:6" s="1" customFormat="1" ht="23.25" x14ac:dyDescent="0.2">
      <c r="A15" s="19" t="s">
        <v>5</v>
      </c>
      <c r="B15" s="19" t="s">
        <v>6</v>
      </c>
      <c r="C15" s="19" t="s">
        <v>7</v>
      </c>
      <c r="D15" s="19" t="s">
        <v>8</v>
      </c>
      <c r="E15" s="20" t="s">
        <v>9</v>
      </c>
      <c r="F15" s="20">
        <v>6</v>
      </c>
    </row>
    <row r="16" spans="1:6" s="1" customFormat="1" ht="145.9" customHeight="1" x14ac:dyDescent="0.2">
      <c r="A16" s="21" t="s">
        <v>218</v>
      </c>
      <c r="B16" s="22" t="s">
        <v>10</v>
      </c>
      <c r="C16" s="23"/>
      <c r="D16" s="23"/>
      <c r="E16" s="104">
        <f>E18</f>
        <v>96.9</v>
      </c>
      <c r="F16" s="104">
        <f>F18</f>
        <v>55.9</v>
      </c>
    </row>
    <row r="17" spans="1:6" s="1" customFormat="1" ht="51.6" customHeight="1" x14ac:dyDescent="0.2">
      <c r="A17" s="21" t="s">
        <v>195</v>
      </c>
      <c r="B17" s="22" t="s">
        <v>187</v>
      </c>
      <c r="C17" s="23"/>
      <c r="D17" s="23"/>
      <c r="E17" s="104">
        <v>96.9</v>
      </c>
      <c r="F17" s="104">
        <v>55.9</v>
      </c>
    </row>
    <row r="18" spans="1:6" s="1" customFormat="1" ht="96" customHeight="1" x14ac:dyDescent="0.2">
      <c r="A18" s="24" t="s">
        <v>219</v>
      </c>
      <c r="B18" s="25" t="s">
        <v>174</v>
      </c>
      <c r="C18" s="26"/>
      <c r="D18" s="26"/>
      <c r="E18" s="125">
        <f>E19+E21+E24+E27+E30</f>
        <v>96.9</v>
      </c>
      <c r="F18" s="125">
        <f>F19+F21+F24+F27+F30</f>
        <v>55.9</v>
      </c>
    </row>
    <row r="19" spans="1:6" s="1" customFormat="1" ht="71.25" customHeight="1" x14ac:dyDescent="0.35">
      <c r="A19" s="97" t="s">
        <v>220</v>
      </c>
      <c r="B19" s="25" t="s">
        <v>175</v>
      </c>
      <c r="C19" s="27"/>
      <c r="D19" s="27"/>
      <c r="E19" s="105">
        <f t="shared" ref="E19" si="0">E20</f>
        <v>70.900000000000006</v>
      </c>
      <c r="F19" s="105">
        <f>F20</f>
        <v>29.9</v>
      </c>
    </row>
    <row r="20" spans="1:6" s="1" customFormat="1" ht="57.6" customHeight="1" x14ac:dyDescent="0.2">
      <c r="A20" s="29" t="s">
        <v>11</v>
      </c>
      <c r="B20" s="25" t="s">
        <v>175</v>
      </c>
      <c r="C20" s="27">
        <v>200</v>
      </c>
      <c r="D20" s="30" t="s">
        <v>59</v>
      </c>
      <c r="E20" s="85">
        <v>70.900000000000006</v>
      </c>
      <c r="F20" s="85">
        <v>29.9</v>
      </c>
    </row>
    <row r="21" spans="1:6" s="1" customFormat="1" ht="103.9" hidden="1" customHeight="1" x14ac:dyDescent="0.2">
      <c r="A21" s="32"/>
      <c r="B21" s="25" t="s">
        <v>15</v>
      </c>
      <c r="C21" s="27"/>
      <c r="D21" s="30"/>
      <c r="E21" s="91">
        <f t="shared" ref="E21:F22" si="1">E22</f>
        <v>0</v>
      </c>
      <c r="F21" s="91">
        <f t="shared" si="1"/>
        <v>0</v>
      </c>
    </row>
    <row r="22" spans="1:6" s="1" customFormat="1" ht="49.9" hidden="1" customHeight="1" x14ac:dyDescent="0.2">
      <c r="A22" s="29" t="s">
        <v>11</v>
      </c>
      <c r="B22" s="25" t="s">
        <v>15</v>
      </c>
      <c r="C22" s="27">
        <v>200</v>
      </c>
      <c r="D22" s="30"/>
      <c r="E22" s="85">
        <f t="shared" si="1"/>
        <v>0</v>
      </c>
      <c r="F22" s="85">
        <f t="shared" si="1"/>
        <v>0</v>
      </c>
    </row>
    <row r="23" spans="1:6" s="1" customFormat="1" ht="54" hidden="1" customHeight="1" x14ac:dyDescent="0.2">
      <c r="A23" s="32" t="s">
        <v>12</v>
      </c>
      <c r="B23" s="25" t="s">
        <v>15</v>
      </c>
      <c r="C23" s="27">
        <v>200</v>
      </c>
      <c r="D23" s="30" t="s">
        <v>13</v>
      </c>
      <c r="E23" s="85"/>
      <c r="F23" s="85">
        <f>E23+E23*5%</f>
        <v>0</v>
      </c>
    </row>
    <row r="24" spans="1:6" s="1" customFormat="1" ht="100.15" hidden="1" customHeight="1" x14ac:dyDescent="0.2">
      <c r="A24" s="32" t="s">
        <v>16</v>
      </c>
      <c r="B24" s="25" t="s">
        <v>15</v>
      </c>
      <c r="C24" s="27"/>
      <c r="D24" s="30"/>
      <c r="E24" s="91">
        <f t="shared" ref="E24:F25" si="2">E25</f>
        <v>0</v>
      </c>
      <c r="F24" s="91">
        <f t="shared" si="2"/>
        <v>0</v>
      </c>
    </row>
    <row r="25" spans="1:6" s="1" customFormat="1" ht="57" hidden="1" customHeight="1" x14ac:dyDescent="0.2">
      <c r="A25" s="34" t="s">
        <v>17</v>
      </c>
      <c r="B25" s="25" t="s">
        <v>15</v>
      </c>
      <c r="C25" s="27">
        <v>240</v>
      </c>
      <c r="D25" s="30"/>
      <c r="E25" s="85">
        <f t="shared" si="2"/>
        <v>0</v>
      </c>
      <c r="F25" s="85">
        <f t="shared" si="2"/>
        <v>0</v>
      </c>
    </row>
    <row r="26" spans="1:6" s="1" customFormat="1" ht="46.15" hidden="1" customHeight="1" x14ac:dyDescent="0.2">
      <c r="A26" s="32" t="s">
        <v>12</v>
      </c>
      <c r="B26" s="25" t="s">
        <v>15</v>
      </c>
      <c r="C26" s="27">
        <v>240</v>
      </c>
      <c r="D26" s="30" t="s">
        <v>13</v>
      </c>
      <c r="E26" s="85"/>
      <c r="F26" s="85">
        <f>E26+E26*5%</f>
        <v>0</v>
      </c>
    </row>
    <row r="27" spans="1:6" s="1" customFormat="1" ht="106.9" hidden="1" customHeight="1" x14ac:dyDescent="0.35">
      <c r="A27" s="126" t="s">
        <v>172</v>
      </c>
      <c r="B27" s="25" t="s">
        <v>176</v>
      </c>
      <c r="C27" s="36"/>
      <c r="D27" s="37"/>
      <c r="E27" s="91">
        <f t="shared" ref="E27:F28" si="3">E28</f>
        <v>0</v>
      </c>
      <c r="F27" s="91">
        <f t="shared" si="3"/>
        <v>0</v>
      </c>
    </row>
    <row r="28" spans="1:6" s="1" customFormat="1" ht="46.5" hidden="1" x14ac:dyDescent="0.2">
      <c r="A28" s="29" t="s">
        <v>11</v>
      </c>
      <c r="B28" s="25" t="s">
        <v>176</v>
      </c>
      <c r="C28" s="27">
        <v>200</v>
      </c>
      <c r="D28" s="30"/>
      <c r="E28" s="85">
        <f t="shared" si="3"/>
        <v>0</v>
      </c>
      <c r="F28" s="85">
        <f t="shared" si="3"/>
        <v>0</v>
      </c>
    </row>
    <row r="29" spans="1:6" s="1" customFormat="1" ht="31.15" hidden="1" customHeight="1" x14ac:dyDescent="0.2">
      <c r="A29" s="32" t="s">
        <v>12</v>
      </c>
      <c r="B29" s="25" t="s">
        <v>176</v>
      </c>
      <c r="C29" s="27">
        <v>200</v>
      </c>
      <c r="D29" s="30" t="s">
        <v>13</v>
      </c>
      <c r="E29" s="85">
        <v>0</v>
      </c>
      <c r="F29" s="85">
        <v>0</v>
      </c>
    </row>
    <row r="30" spans="1:6" s="1" customFormat="1" ht="59.25" customHeight="1" x14ac:dyDescent="0.2">
      <c r="A30" s="24" t="s">
        <v>150</v>
      </c>
      <c r="B30" s="25" t="s">
        <v>221</v>
      </c>
      <c r="C30" s="27"/>
      <c r="D30" s="30"/>
      <c r="E30" s="105">
        <f t="shared" ref="E30:F30" si="4">E31</f>
        <v>26</v>
      </c>
      <c r="F30" s="105">
        <f t="shared" si="4"/>
        <v>26</v>
      </c>
    </row>
    <row r="31" spans="1:6" s="1" customFormat="1" ht="58.5" customHeight="1" x14ac:dyDescent="0.2">
      <c r="A31" s="29" t="s">
        <v>11</v>
      </c>
      <c r="B31" s="25" t="s">
        <v>221</v>
      </c>
      <c r="C31" s="27">
        <v>200</v>
      </c>
      <c r="D31" s="30" t="s">
        <v>59</v>
      </c>
      <c r="E31" s="85">
        <v>26</v>
      </c>
      <c r="F31" s="85">
        <v>26</v>
      </c>
    </row>
    <row r="32" spans="1:6" s="1" customFormat="1" ht="97.5" customHeight="1" x14ac:dyDescent="0.2">
      <c r="A32" s="38" t="s">
        <v>222</v>
      </c>
      <c r="B32" s="27" t="s">
        <v>19</v>
      </c>
      <c r="C32" s="27"/>
      <c r="D32" s="30"/>
      <c r="E32" s="88">
        <v>1.1000000000000001</v>
      </c>
      <c r="F32" s="88">
        <v>0</v>
      </c>
    </row>
    <row r="33" spans="1:6" s="1" customFormat="1" ht="40.9" hidden="1" customHeight="1" x14ac:dyDescent="0.35">
      <c r="A33" s="40"/>
      <c r="B33" s="27"/>
      <c r="C33" s="26"/>
      <c r="D33" s="26"/>
      <c r="E33" s="85" t="e">
        <f>#REF!+E37+E40+E43</f>
        <v>#REF!</v>
      </c>
      <c r="F33" s="85" t="e">
        <f>#REF!+F37+F40+F43</f>
        <v>#REF!</v>
      </c>
    </row>
    <row r="34" spans="1:6" s="1" customFormat="1" ht="59.45" customHeight="1" x14ac:dyDescent="0.2">
      <c r="A34" s="21" t="s">
        <v>195</v>
      </c>
      <c r="B34" s="27" t="s">
        <v>189</v>
      </c>
      <c r="C34" s="26"/>
      <c r="D34" s="26"/>
      <c r="E34" s="85">
        <v>1.1000000000000001</v>
      </c>
      <c r="F34" s="85">
        <v>0</v>
      </c>
    </row>
    <row r="35" spans="1:6" s="1" customFormat="1" ht="1.9" hidden="1" customHeight="1" x14ac:dyDescent="0.2">
      <c r="A35" s="29" t="s">
        <v>11</v>
      </c>
      <c r="B35" s="27"/>
      <c r="C35" s="27"/>
      <c r="D35" s="27"/>
      <c r="E35" s="31">
        <f t="shared" ref="E35:F35" si="5">E36</f>
        <v>0</v>
      </c>
      <c r="F35" s="31">
        <f t="shared" si="5"/>
        <v>0</v>
      </c>
    </row>
    <row r="36" spans="1:6" s="1" customFormat="1" ht="23.25" hidden="1" x14ac:dyDescent="0.2">
      <c r="A36" s="32" t="s">
        <v>12</v>
      </c>
      <c r="B36" s="27"/>
      <c r="C36" s="27"/>
      <c r="D36" s="27"/>
      <c r="E36" s="85"/>
      <c r="F36" s="85">
        <v>0</v>
      </c>
    </row>
    <row r="37" spans="1:6" s="1" customFormat="1" ht="69.75" hidden="1" x14ac:dyDescent="0.2">
      <c r="A37" s="32" t="s">
        <v>23</v>
      </c>
      <c r="B37" s="27" t="s">
        <v>24</v>
      </c>
      <c r="C37" s="27"/>
      <c r="D37" s="27"/>
      <c r="E37" s="28">
        <f t="shared" ref="E37:F38" si="6">E38</f>
        <v>0</v>
      </c>
      <c r="F37" s="28">
        <f t="shared" si="6"/>
        <v>0</v>
      </c>
    </row>
    <row r="38" spans="1:6" s="1" customFormat="1" ht="46.5" hidden="1" x14ac:dyDescent="0.2">
      <c r="A38" s="29" t="s">
        <v>11</v>
      </c>
      <c r="B38" s="27" t="s">
        <v>24</v>
      </c>
      <c r="C38" s="27">
        <v>200</v>
      </c>
      <c r="D38" s="27"/>
      <c r="E38" s="31">
        <f t="shared" si="6"/>
        <v>0</v>
      </c>
      <c r="F38" s="31">
        <f t="shared" si="6"/>
        <v>0</v>
      </c>
    </row>
    <row r="39" spans="1:6" s="1" customFormat="1" ht="23.25" hidden="1" x14ac:dyDescent="0.2">
      <c r="A39" s="34" t="s">
        <v>25</v>
      </c>
      <c r="B39" s="27" t="s">
        <v>24</v>
      </c>
      <c r="C39" s="27">
        <v>200</v>
      </c>
      <c r="D39" s="27" t="s">
        <v>26</v>
      </c>
      <c r="E39" s="33"/>
      <c r="F39" s="31">
        <f>E39+E39*5%</f>
        <v>0</v>
      </c>
    </row>
    <row r="40" spans="1:6" s="1" customFormat="1" ht="69.75" hidden="1" x14ac:dyDescent="0.2">
      <c r="A40" s="41" t="s">
        <v>27</v>
      </c>
      <c r="B40" s="27" t="s">
        <v>28</v>
      </c>
      <c r="C40" s="27"/>
      <c r="D40" s="27"/>
      <c r="E40" s="28">
        <f t="shared" ref="E40:F41" si="7">E41</f>
        <v>0</v>
      </c>
      <c r="F40" s="28">
        <f t="shared" si="7"/>
        <v>0</v>
      </c>
    </row>
    <row r="41" spans="1:6" s="1" customFormat="1" ht="34.5" hidden="1" customHeight="1" x14ac:dyDescent="0.2">
      <c r="A41" s="29" t="s">
        <v>11</v>
      </c>
      <c r="B41" s="27" t="s">
        <v>28</v>
      </c>
      <c r="C41" s="27">
        <v>200</v>
      </c>
      <c r="D41" s="27"/>
      <c r="E41" s="31">
        <f t="shared" si="7"/>
        <v>0</v>
      </c>
      <c r="F41" s="31">
        <f t="shared" si="7"/>
        <v>0</v>
      </c>
    </row>
    <row r="42" spans="1:6" s="1" customFormat="1" ht="23.25" hidden="1" x14ac:dyDescent="0.2">
      <c r="A42" s="34" t="s">
        <v>25</v>
      </c>
      <c r="B42" s="27" t="s">
        <v>28</v>
      </c>
      <c r="C42" s="27">
        <v>200</v>
      </c>
      <c r="D42" s="27" t="s">
        <v>26</v>
      </c>
      <c r="E42" s="33"/>
      <c r="F42" s="31">
        <f>E42+E42*5%</f>
        <v>0</v>
      </c>
    </row>
    <row r="43" spans="1:6" s="1" customFormat="1" ht="69.75" hidden="1" x14ac:dyDescent="0.2">
      <c r="A43" s="32" t="s">
        <v>29</v>
      </c>
      <c r="B43" s="27" t="s">
        <v>30</v>
      </c>
      <c r="C43" s="27"/>
      <c r="D43" s="27"/>
      <c r="E43" s="28">
        <f t="shared" ref="E43:F44" si="8">E44</f>
        <v>0</v>
      </c>
      <c r="F43" s="28">
        <f t="shared" si="8"/>
        <v>0</v>
      </c>
    </row>
    <row r="44" spans="1:6" s="1" customFormat="1" ht="40.5" hidden="1" customHeight="1" x14ac:dyDescent="0.2">
      <c r="A44" s="41" t="s">
        <v>31</v>
      </c>
      <c r="B44" s="27" t="s">
        <v>30</v>
      </c>
      <c r="C44" s="27">
        <v>200</v>
      </c>
      <c r="D44" s="27"/>
      <c r="E44" s="31">
        <f t="shared" si="8"/>
        <v>0</v>
      </c>
      <c r="F44" s="31">
        <f t="shared" si="8"/>
        <v>0</v>
      </c>
    </row>
    <row r="45" spans="1:6" s="1" customFormat="1" ht="23.25" hidden="1" x14ac:dyDescent="0.2">
      <c r="A45" s="34" t="s">
        <v>25</v>
      </c>
      <c r="B45" s="27" t="s">
        <v>30</v>
      </c>
      <c r="C45" s="27">
        <v>200</v>
      </c>
      <c r="D45" s="27" t="s">
        <v>26</v>
      </c>
      <c r="E45" s="33"/>
      <c r="F45" s="31">
        <f>E45+E45*5%</f>
        <v>0</v>
      </c>
    </row>
    <row r="46" spans="1:6" s="1" customFormat="1" ht="46.5" hidden="1" x14ac:dyDescent="0.2">
      <c r="A46" s="34" t="s">
        <v>32</v>
      </c>
      <c r="B46" s="27" t="s">
        <v>33</v>
      </c>
      <c r="C46" s="27" t="s">
        <v>34</v>
      </c>
      <c r="D46" s="27"/>
      <c r="E46" s="28">
        <f t="shared" ref="E46:F48" si="9">E47</f>
        <v>0</v>
      </c>
      <c r="F46" s="28">
        <f t="shared" si="9"/>
        <v>0</v>
      </c>
    </row>
    <row r="47" spans="1:6" s="1" customFormat="1" ht="46.5" hidden="1" x14ac:dyDescent="0.2">
      <c r="A47" s="34" t="s">
        <v>35</v>
      </c>
      <c r="B47" s="27" t="s">
        <v>36</v>
      </c>
      <c r="C47" s="27"/>
      <c r="D47" s="27"/>
      <c r="E47" s="31">
        <f t="shared" si="9"/>
        <v>0</v>
      </c>
      <c r="F47" s="31">
        <f t="shared" si="9"/>
        <v>0</v>
      </c>
    </row>
    <row r="48" spans="1:6" s="1" customFormat="1" ht="46.5" hidden="1" x14ac:dyDescent="0.2">
      <c r="A48" s="34" t="s">
        <v>17</v>
      </c>
      <c r="B48" s="27" t="s">
        <v>36</v>
      </c>
      <c r="C48" s="27">
        <v>200</v>
      </c>
      <c r="D48" s="27"/>
      <c r="E48" s="31">
        <f t="shared" si="9"/>
        <v>0</v>
      </c>
      <c r="F48" s="31">
        <f t="shared" si="9"/>
        <v>0</v>
      </c>
    </row>
    <row r="49" spans="1:6" s="1" customFormat="1" ht="23.25" hidden="1" x14ac:dyDescent="0.2">
      <c r="A49" s="34" t="s">
        <v>21</v>
      </c>
      <c r="B49" s="27" t="s">
        <v>36</v>
      </c>
      <c r="C49" s="27">
        <v>200</v>
      </c>
      <c r="D49" s="27" t="s">
        <v>22</v>
      </c>
      <c r="E49" s="33"/>
      <c r="F49" s="31">
        <f>E49+E49*5%</f>
        <v>0</v>
      </c>
    </row>
    <row r="50" spans="1:6" s="1" customFormat="1" ht="23.25" hidden="1" x14ac:dyDescent="0.35">
      <c r="A50" s="42"/>
      <c r="B50" s="27" t="s">
        <v>37</v>
      </c>
      <c r="C50" s="27"/>
      <c r="D50" s="30"/>
      <c r="E50" s="31">
        <f>E51+E54+E56</f>
        <v>1.1000000000000001</v>
      </c>
      <c r="F50" s="31">
        <f>F51+F54+F56</f>
        <v>0</v>
      </c>
    </row>
    <row r="51" spans="1:6" s="1" customFormat="1" ht="69.75" hidden="1" x14ac:dyDescent="0.2">
      <c r="A51" s="34" t="s">
        <v>38</v>
      </c>
      <c r="B51" s="27" t="s">
        <v>39</v>
      </c>
      <c r="C51" s="27"/>
      <c r="D51" s="30"/>
      <c r="E51" s="28">
        <f t="shared" ref="E51:F52" si="10">E52</f>
        <v>0</v>
      </c>
      <c r="F51" s="28">
        <f t="shared" si="10"/>
        <v>0</v>
      </c>
    </row>
    <row r="52" spans="1:6" s="1" customFormat="1" ht="23.25" hidden="1" x14ac:dyDescent="0.2">
      <c r="A52" s="34" t="s">
        <v>40</v>
      </c>
      <c r="B52" s="27" t="s">
        <v>39</v>
      </c>
      <c r="C52" s="27">
        <v>320</v>
      </c>
      <c r="D52" s="30"/>
      <c r="E52" s="31">
        <f t="shared" si="10"/>
        <v>0</v>
      </c>
      <c r="F52" s="31">
        <f t="shared" si="10"/>
        <v>0</v>
      </c>
    </row>
    <row r="53" spans="1:6" s="1" customFormat="1" ht="1.1499999999999999" hidden="1" customHeight="1" x14ac:dyDescent="0.2">
      <c r="A53" s="34" t="s">
        <v>41</v>
      </c>
      <c r="B53" s="27" t="s">
        <v>39</v>
      </c>
      <c r="C53" s="27">
        <v>320</v>
      </c>
      <c r="D53" s="30" t="s">
        <v>42</v>
      </c>
      <c r="E53" s="33"/>
      <c r="F53" s="31">
        <f>E53+E53*5%</f>
        <v>0</v>
      </c>
    </row>
    <row r="54" spans="1:6" s="1" customFormat="1" ht="137.25" customHeight="1" x14ac:dyDescent="0.2">
      <c r="A54" s="34" t="s">
        <v>223</v>
      </c>
      <c r="B54" s="27" t="s">
        <v>224</v>
      </c>
      <c r="C54" s="26"/>
      <c r="D54" s="43"/>
      <c r="E54" s="152">
        <f t="shared" ref="E54:F54" si="11">E55</f>
        <v>1.1000000000000001</v>
      </c>
      <c r="F54" s="31">
        <f t="shared" si="11"/>
        <v>0</v>
      </c>
    </row>
    <row r="55" spans="1:6" s="1" customFormat="1" ht="66" customHeight="1" x14ac:dyDescent="0.2">
      <c r="A55" s="29" t="s">
        <v>11</v>
      </c>
      <c r="B55" s="27" t="s">
        <v>224</v>
      </c>
      <c r="C55" s="27">
        <v>200</v>
      </c>
      <c r="D55" s="30" t="s">
        <v>72</v>
      </c>
      <c r="E55" s="31">
        <v>1.1000000000000001</v>
      </c>
      <c r="F55" s="31">
        <v>0</v>
      </c>
    </row>
    <row r="56" spans="1:6" s="1" customFormat="1" ht="103.9" hidden="1" customHeight="1" x14ac:dyDescent="0.2">
      <c r="A56" s="34" t="s">
        <v>43</v>
      </c>
      <c r="B56" s="27" t="s">
        <v>45</v>
      </c>
      <c r="C56" s="26"/>
      <c r="D56" s="43"/>
      <c r="E56" s="28">
        <f t="shared" ref="E56:F58" si="12">E57</f>
        <v>0</v>
      </c>
      <c r="F56" s="31">
        <f t="shared" si="12"/>
        <v>0</v>
      </c>
    </row>
    <row r="57" spans="1:6" s="1" customFormat="1" ht="96" hidden="1" customHeight="1" x14ac:dyDescent="0.2">
      <c r="A57" s="34" t="s">
        <v>46</v>
      </c>
      <c r="B57" s="27" t="s">
        <v>47</v>
      </c>
      <c r="C57" s="26"/>
      <c r="D57" s="43"/>
      <c r="E57" s="31">
        <f t="shared" si="12"/>
        <v>0</v>
      </c>
      <c r="F57" s="31">
        <f t="shared" si="12"/>
        <v>0</v>
      </c>
    </row>
    <row r="58" spans="1:6" s="1" customFormat="1" ht="103.9" hidden="1" customHeight="1" x14ac:dyDescent="0.2">
      <c r="A58" s="34" t="s">
        <v>17</v>
      </c>
      <c r="B58" s="27" t="s">
        <v>47</v>
      </c>
      <c r="C58" s="27">
        <v>240</v>
      </c>
      <c r="D58" s="30"/>
      <c r="E58" s="31">
        <f t="shared" si="12"/>
        <v>0</v>
      </c>
      <c r="F58" s="31">
        <f t="shared" si="12"/>
        <v>0</v>
      </c>
    </row>
    <row r="59" spans="1:6" s="1" customFormat="1" ht="90" hidden="1" customHeight="1" x14ac:dyDescent="0.2">
      <c r="A59" s="34" t="s">
        <v>21</v>
      </c>
      <c r="B59" s="27" t="s">
        <v>47</v>
      </c>
      <c r="C59" s="27">
        <v>240</v>
      </c>
      <c r="D59" s="30" t="s">
        <v>44</v>
      </c>
      <c r="E59" s="33"/>
      <c r="F59" s="31">
        <f>E59+E59*5%</f>
        <v>0</v>
      </c>
    </row>
    <row r="60" spans="1:6" s="1" customFormat="1" ht="1.9" hidden="1" customHeight="1" x14ac:dyDescent="0.2">
      <c r="A60" s="38" t="s">
        <v>48</v>
      </c>
      <c r="B60" s="26" t="s">
        <v>49</v>
      </c>
      <c r="C60" s="26"/>
      <c r="D60" s="26"/>
      <c r="E60" s="39">
        <f t="shared" ref="E60:F63" si="13">E61</f>
        <v>0</v>
      </c>
      <c r="F60" s="39">
        <f t="shared" si="13"/>
        <v>0</v>
      </c>
    </row>
    <row r="61" spans="1:6" s="1" customFormat="1" ht="163.15" hidden="1" customHeight="1" x14ac:dyDescent="0.2">
      <c r="A61" s="32" t="s">
        <v>50</v>
      </c>
      <c r="B61" s="27" t="s">
        <v>51</v>
      </c>
      <c r="C61" s="27"/>
      <c r="D61" s="27"/>
      <c r="E61" s="28">
        <f t="shared" si="13"/>
        <v>0</v>
      </c>
      <c r="F61" s="28">
        <f t="shared" si="13"/>
        <v>0</v>
      </c>
    </row>
    <row r="62" spans="1:6" s="1" customFormat="1" ht="136.9" hidden="1" customHeight="1" x14ac:dyDescent="0.2">
      <c r="A62" s="32" t="s">
        <v>52</v>
      </c>
      <c r="B62" s="27" t="s">
        <v>53</v>
      </c>
      <c r="C62" s="27"/>
      <c r="D62" s="27"/>
      <c r="E62" s="31">
        <f t="shared" si="13"/>
        <v>0</v>
      </c>
      <c r="F62" s="31">
        <f t="shared" si="13"/>
        <v>0</v>
      </c>
    </row>
    <row r="63" spans="1:6" s="1" customFormat="1" ht="94.15" hidden="1" customHeight="1" x14ac:dyDescent="0.2">
      <c r="A63" s="34" t="s">
        <v>17</v>
      </c>
      <c r="B63" s="27" t="s">
        <v>53</v>
      </c>
      <c r="C63" s="27">
        <v>240</v>
      </c>
      <c r="D63" s="27"/>
      <c r="E63" s="31">
        <f t="shared" si="13"/>
        <v>0</v>
      </c>
      <c r="F63" s="31">
        <f t="shared" si="13"/>
        <v>0</v>
      </c>
    </row>
    <row r="64" spans="1:6" s="1" customFormat="1" ht="94.9" hidden="1" customHeight="1" x14ac:dyDescent="0.2">
      <c r="A64" s="32" t="s">
        <v>54</v>
      </c>
      <c r="B64" s="27" t="s">
        <v>53</v>
      </c>
      <c r="C64" s="27">
        <v>240</v>
      </c>
      <c r="D64" s="30" t="s">
        <v>55</v>
      </c>
      <c r="E64" s="33"/>
      <c r="F64" s="31">
        <f>E64+E64*5%</f>
        <v>0</v>
      </c>
    </row>
    <row r="65" spans="1:6" s="1" customFormat="1" ht="90" x14ac:dyDescent="0.2">
      <c r="A65" s="38" t="s">
        <v>225</v>
      </c>
      <c r="B65" s="26" t="s">
        <v>56</v>
      </c>
      <c r="C65" s="26"/>
      <c r="D65" s="26"/>
      <c r="E65" s="39">
        <f>E67</f>
        <v>261.2</v>
      </c>
      <c r="F65" s="39">
        <f>F67</f>
        <v>168.6</v>
      </c>
    </row>
    <row r="66" spans="1:6" s="1" customFormat="1" ht="42.75" customHeight="1" x14ac:dyDescent="0.2">
      <c r="A66" s="38" t="s">
        <v>195</v>
      </c>
      <c r="B66" s="26" t="s">
        <v>188</v>
      </c>
      <c r="C66" s="26"/>
      <c r="D66" s="26"/>
      <c r="E66" s="88">
        <v>261.2</v>
      </c>
      <c r="F66" s="88">
        <v>168.6</v>
      </c>
    </row>
    <row r="67" spans="1:6" ht="46.5" x14ac:dyDescent="0.25">
      <c r="A67" s="32" t="s">
        <v>226</v>
      </c>
      <c r="B67" s="27" t="s">
        <v>177</v>
      </c>
      <c r="C67" s="27"/>
      <c r="D67" s="27"/>
      <c r="E67" s="31">
        <v>261.2</v>
      </c>
      <c r="F67" s="31">
        <v>168.6</v>
      </c>
    </row>
    <row r="68" spans="1:6" ht="1.1499999999999999" customHeight="1" x14ac:dyDescent="0.25">
      <c r="A68" s="32"/>
      <c r="B68" s="27" t="s">
        <v>57</v>
      </c>
      <c r="C68" s="27"/>
      <c r="D68" s="27"/>
      <c r="E68" s="28">
        <f t="shared" ref="E68:F69" si="14">E69</f>
        <v>261.2</v>
      </c>
      <c r="F68" s="28">
        <f t="shared" si="14"/>
        <v>168.6</v>
      </c>
    </row>
    <row r="69" spans="1:6" ht="46.5" x14ac:dyDescent="0.25">
      <c r="A69" s="29" t="s">
        <v>11</v>
      </c>
      <c r="B69" s="27" t="s">
        <v>178</v>
      </c>
      <c r="C69" s="27">
        <v>200</v>
      </c>
      <c r="D69" s="27"/>
      <c r="E69" s="31">
        <f t="shared" si="14"/>
        <v>261.2</v>
      </c>
      <c r="F69" s="31">
        <f t="shared" si="14"/>
        <v>168.6</v>
      </c>
    </row>
    <row r="70" spans="1:6" ht="45.6" customHeight="1" x14ac:dyDescent="0.25">
      <c r="A70" s="34" t="s">
        <v>12</v>
      </c>
      <c r="B70" s="27" t="s">
        <v>178</v>
      </c>
      <c r="C70" s="27">
        <v>200</v>
      </c>
      <c r="D70" s="30" t="s">
        <v>13</v>
      </c>
      <c r="E70" s="85">
        <v>261.2</v>
      </c>
      <c r="F70" s="85">
        <v>168.6</v>
      </c>
    </row>
    <row r="71" spans="1:6" ht="37.9" hidden="1" customHeight="1" x14ac:dyDescent="0.25">
      <c r="A71" s="32"/>
      <c r="B71" s="27" t="s">
        <v>60</v>
      </c>
      <c r="C71" s="27"/>
      <c r="D71" s="30"/>
      <c r="E71" s="86">
        <f t="shared" ref="E71:F72" si="15">E72</f>
        <v>0</v>
      </c>
      <c r="F71" s="86">
        <f t="shared" si="15"/>
        <v>0</v>
      </c>
    </row>
    <row r="72" spans="1:6" ht="30" hidden="1" customHeight="1" x14ac:dyDescent="0.25">
      <c r="A72" s="29" t="s">
        <v>11</v>
      </c>
      <c r="B72" s="27" t="s">
        <v>60</v>
      </c>
      <c r="C72" s="27">
        <v>200</v>
      </c>
      <c r="D72" s="27"/>
      <c r="E72" s="85">
        <f t="shared" si="15"/>
        <v>0</v>
      </c>
      <c r="F72" s="85">
        <f t="shared" si="15"/>
        <v>0</v>
      </c>
    </row>
    <row r="73" spans="1:6" ht="31.15" hidden="1" customHeight="1" x14ac:dyDescent="0.25">
      <c r="A73" s="32" t="s">
        <v>58</v>
      </c>
      <c r="B73" s="27" t="s">
        <v>60</v>
      </c>
      <c r="C73" s="27">
        <v>200</v>
      </c>
      <c r="D73" s="30" t="s">
        <v>59</v>
      </c>
      <c r="E73" s="85"/>
      <c r="F73" s="85">
        <f>E73+E73*5%</f>
        <v>0</v>
      </c>
    </row>
    <row r="74" spans="1:6" ht="92.45" customHeight="1" x14ac:dyDescent="0.25">
      <c r="A74" s="38" t="s">
        <v>227</v>
      </c>
      <c r="B74" s="26" t="s">
        <v>61</v>
      </c>
      <c r="C74" s="26"/>
      <c r="D74" s="26"/>
      <c r="E74" s="88">
        <v>1327.1</v>
      </c>
      <c r="F74" s="88">
        <v>1327.1</v>
      </c>
    </row>
    <row r="75" spans="1:6" ht="55.15" customHeight="1" x14ac:dyDescent="0.25">
      <c r="A75" s="38" t="s">
        <v>195</v>
      </c>
      <c r="B75" s="26" t="s">
        <v>190</v>
      </c>
      <c r="C75" s="26"/>
      <c r="D75" s="26"/>
      <c r="E75" s="88">
        <v>1327.1</v>
      </c>
      <c r="F75" s="88">
        <v>1327.1</v>
      </c>
    </row>
    <row r="76" spans="1:6" ht="167.25" customHeight="1" x14ac:dyDescent="0.25">
      <c r="A76" s="154" t="s">
        <v>228</v>
      </c>
      <c r="B76" s="27" t="s">
        <v>179</v>
      </c>
      <c r="C76" s="26"/>
      <c r="D76" s="26"/>
      <c r="E76" s="88">
        <v>1327.1</v>
      </c>
      <c r="F76" s="88">
        <v>1327.1</v>
      </c>
    </row>
    <row r="77" spans="1:6" ht="151.5" customHeight="1" x14ac:dyDescent="0.25">
      <c r="A77" s="153" t="s">
        <v>95</v>
      </c>
      <c r="B77" s="27" t="s">
        <v>229</v>
      </c>
      <c r="C77" s="27"/>
      <c r="D77" s="27"/>
      <c r="E77" s="105">
        <v>768.9</v>
      </c>
      <c r="F77" s="105">
        <v>768.9</v>
      </c>
    </row>
    <row r="78" spans="1:6" ht="60" customHeight="1" x14ac:dyDescent="0.25">
      <c r="A78" s="29" t="s">
        <v>11</v>
      </c>
      <c r="B78" s="27" t="s">
        <v>229</v>
      </c>
      <c r="C78" s="27">
        <v>200</v>
      </c>
      <c r="D78" s="27"/>
      <c r="E78" s="85">
        <v>768.9</v>
      </c>
      <c r="F78" s="85">
        <v>768.9</v>
      </c>
    </row>
    <row r="79" spans="1:6" ht="23.25" x14ac:dyDescent="0.25">
      <c r="A79" s="34" t="s">
        <v>12</v>
      </c>
      <c r="B79" s="27" t="s">
        <v>229</v>
      </c>
      <c r="C79" s="27">
        <v>200</v>
      </c>
      <c r="D79" s="30" t="s">
        <v>13</v>
      </c>
      <c r="E79" s="85">
        <v>768.9</v>
      </c>
      <c r="F79" s="85">
        <v>768.9</v>
      </c>
    </row>
    <row r="80" spans="1:6" ht="46.5" x14ac:dyDescent="0.25">
      <c r="A80" s="34" t="s">
        <v>230</v>
      </c>
      <c r="B80" s="27" t="s">
        <v>229</v>
      </c>
      <c r="C80" s="27"/>
      <c r="D80" s="30"/>
      <c r="E80" s="85">
        <v>360</v>
      </c>
      <c r="F80" s="85">
        <v>360</v>
      </c>
    </row>
    <row r="81" spans="1:1020" ht="46.5" x14ac:dyDescent="0.25">
      <c r="A81" s="29" t="s">
        <v>11</v>
      </c>
      <c r="B81" s="27" t="s">
        <v>229</v>
      </c>
      <c r="C81" s="27">
        <v>200</v>
      </c>
      <c r="D81" s="30"/>
      <c r="E81" s="85">
        <v>360</v>
      </c>
      <c r="F81" s="85">
        <v>360</v>
      </c>
    </row>
    <row r="82" spans="1:1020" ht="23.25" x14ac:dyDescent="0.25">
      <c r="A82" s="34" t="s">
        <v>12</v>
      </c>
      <c r="B82" s="27" t="s">
        <v>229</v>
      </c>
      <c r="C82" s="27">
        <v>200</v>
      </c>
      <c r="D82" s="30" t="s">
        <v>44</v>
      </c>
      <c r="E82" s="85">
        <v>360</v>
      </c>
      <c r="F82" s="85">
        <v>360</v>
      </c>
    </row>
    <row r="83" spans="1:1020" ht="46.5" x14ac:dyDescent="0.25">
      <c r="A83" s="34" t="s">
        <v>231</v>
      </c>
      <c r="B83" s="27" t="s">
        <v>229</v>
      </c>
      <c r="C83" s="27"/>
      <c r="D83" s="30"/>
      <c r="E83" s="85">
        <v>198.2</v>
      </c>
      <c r="F83" s="85">
        <v>198.2</v>
      </c>
    </row>
    <row r="84" spans="1:1020" ht="46.5" x14ac:dyDescent="0.25">
      <c r="A84" s="29" t="s">
        <v>11</v>
      </c>
      <c r="B84" s="27" t="s">
        <v>229</v>
      </c>
      <c r="C84" s="27">
        <v>200</v>
      </c>
      <c r="D84" s="30"/>
      <c r="E84" s="85">
        <v>198.2</v>
      </c>
      <c r="F84" s="85">
        <v>198.2</v>
      </c>
    </row>
    <row r="85" spans="1:1020" ht="23.25" x14ac:dyDescent="0.25">
      <c r="A85" s="34" t="s">
        <v>12</v>
      </c>
      <c r="B85" s="27" t="s">
        <v>229</v>
      </c>
      <c r="C85" s="27">
        <v>200</v>
      </c>
      <c r="D85" s="30" t="s">
        <v>44</v>
      </c>
      <c r="E85" s="85">
        <v>198.2</v>
      </c>
      <c r="F85" s="85">
        <v>198.2</v>
      </c>
    </row>
    <row r="86" spans="1:1020" ht="67.5" x14ac:dyDescent="0.25">
      <c r="A86" s="21" t="s">
        <v>232</v>
      </c>
      <c r="B86" s="26" t="s">
        <v>64</v>
      </c>
      <c r="C86" s="26"/>
      <c r="D86" s="43"/>
      <c r="E86" s="88">
        <v>1231.9000000000001</v>
      </c>
      <c r="F86" s="88">
        <v>1029.5999999999999</v>
      </c>
    </row>
    <row r="87" spans="1:1020" s="123" customFormat="1" ht="51" customHeight="1" x14ac:dyDescent="0.25">
      <c r="A87" s="38" t="s">
        <v>195</v>
      </c>
      <c r="B87" s="26" t="s">
        <v>191</v>
      </c>
      <c r="C87" s="26"/>
      <c r="D87" s="43"/>
      <c r="E87" s="88">
        <v>1231.9000000000001</v>
      </c>
      <c r="F87" s="88">
        <v>1029.5999999999999</v>
      </c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2"/>
      <c r="DE87" s="122"/>
      <c r="DF87" s="122"/>
      <c r="DG87" s="122"/>
      <c r="DH87" s="122"/>
      <c r="DI87" s="122"/>
      <c r="DJ87" s="122"/>
      <c r="DK87" s="122"/>
      <c r="DL87" s="122"/>
      <c r="DM87" s="122"/>
      <c r="DN87" s="122"/>
      <c r="DO87" s="122"/>
      <c r="DP87" s="122"/>
      <c r="DQ87" s="122"/>
      <c r="DR87" s="122"/>
      <c r="DS87" s="122"/>
      <c r="DT87" s="122"/>
      <c r="DU87" s="122"/>
      <c r="DV87" s="122"/>
      <c r="DW87" s="122"/>
      <c r="DX87" s="122"/>
      <c r="DY87" s="122"/>
      <c r="DZ87" s="122"/>
      <c r="EA87" s="122"/>
      <c r="EB87" s="122"/>
      <c r="EC87" s="122"/>
      <c r="ED87" s="122"/>
      <c r="EE87" s="122"/>
      <c r="EF87" s="122"/>
      <c r="EG87" s="122"/>
      <c r="EH87" s="122"/>
      <c r="EI87" s="122"/>
      <c r="EJ87" s="122"/>
      <c r="EK87" s="122"/>
      <c r="EL87" s="122"/>
      <c r="EM87" s="122"/>
      <c r="EN87" s="122"/>
      <c r="EO87" s="122"/>
      <c r="EP87" s="122"/>
      <c r="EQ87" s="122"/>
      <c r="ER87" s="122"/>
      <c r="ES87" s="122"/>
      <c r="ET87" s="122"/>
      <c r="EU87" s="122"/>
      <c r="EV87" s="122"/>
      <c r="EW87" s="122"/>
      <c r="EX87" s="122"/>
      <c r="EY87" s="122"/>
      <c r="EZ87" s="122"/>
      <c r="FA87" s="122"/>
      <c r="FB87" s="122"/>
      <c r="FC87" s="122"/>
      <c r="FD87" s="122"/>
      <c r="FE87" s="122"/>
      <c r="FF87" s="122"/>
      <c r="FG87" s="122"/>
      <c r="FH87" s="122"/>
      <c r="FI87" s="122"/>
      <c r="FJ87" s="122"/>
      <c r="FK87" s="122"/>
      <c r="FL87" s="122"/>
      <c r="FM87" s="122"/>
      <c r="FN87" s="122"/>
      <c r="FO87" s="122"/>
      <c r="FP87" s="122"/>
      <c r="FQ87" s="122"/>
      <c r="FR87" s="122"/>
      <c r="FS87" s="122"/>
      <c r="FT87" s="122"/>
      <c r="FU87" s="122"/>
      <c r="FV87" s="122"/>
      <c r="FW87" s="122"/>
      <c r="FX87" s="122"/>
      <c r="FY87" s="122"/>
      <c r="FZ87" s="122"/>
      <c r="GA87" s="122"/>
      <c r="GB87" s="122"/>
      <c r="GC87" s="122"/>
      <c r="GD87" s="122"/>
      <c r="GE87" s="122"/>
      <c r="GF87" s="122"/>
      <c r="GG87" s="122"/>
      <c r="GH87" s="122"/>
      <c r="GI87" s="122"/>
      <c r="GJ87" s="122"/>
      <c r="GK87" s="122"/>
      <c r="GL87" s="122"/>
      <c r="GM87" s="122"/>
      <c r="GN87" s="122"/>
      <c r="GO87" s="122"/>
      <c r="GP87" s="122"/>
      <c r="GQ87" s="122"/>
      <c r="GR87" s="122"/>
      <c r="GS87" s="122"/>
      <c r="GT87" s="122"/>
      <c r="GU87" s="122"/>
      <c r="GV87" s="122"/>
      <c r="GW87" s="122"/>
      <c r="GX87" s="122"/>
      <c r="GY87" s="122"/>
      <c r="GZ87" s="122"/>
      <c r="HA87" s="122"/>
      <c r="HB87" s="122"/>
      <c r="HC87" s="122"/>
      <c r="HD87" s="122"/>
      <c r="HE87" s="122"/>
      <c r="HF87" s="122"/>
      <c r="HG87" s="122"/>
      <c r="HH87" s="122"/>
      <c r="HI87" s="122"/>
      <c r="HJ87" s="122"/>
      <c r="HK87" s="122"/>
      <c r="HL87" s="122"/>
      <c r="HM87" s="122"/>
      <c r="HN87" s="122"/>
      <c r="HO87" s="122"/>
      <c r="HP87" s="122"/>
      <c r="HQ87" s="122"/>
      <c r="HR87" s="122"/>
      <c r="HS87" s="122"/>
      <c r="HT87" s="122"/>
      <c r="HU87" s="122"/>
      <c r="HV87" s="122"/>
      <c r="HW87" s="122"/>
      <c r="HX87" s="122"/>
      <c r="HY87" s="122"/>
      <c r="HZ87" s="122"/>
      <c r="IA87" s="122"/>
      <c r="IB87" s="122"/>
      <c r="IC87" s="122"/>
      <c r="ID87" s="122"/>
      <c r="IE87" s="122"/>
      <c r="IF87" s="122"/>
      <c r="IG87" s="122"/>
      <c r="IH87" s="122"/>
      <c r="II87" s="122"/>
      <c r="IJ87" s="122"/>
      <c r="IK87" s="122"/>
      <c r="IL87" s="122"/>
      <c r="IM87" s="122"/>
      <c r="IN87" s="122"/>
      <c r="IO87" s="122"/>
      <c r="IP87" s="122"/>
      <c r="IQ87" s="122"/>
      <c r="IR87" s="122"/>
      <c r="IS87" s="122"/>
      <c r="IT87" s="122"/>
      <c r="IU87" s="122"/>
      <c r="IV87" s="122"/>
      <c r="IW87" s="122"/>
      <c r="IX87" s="122"/>
      <c r="IY87" s="122"/>
      <c r="IZ87" s="122"/>
      <c r="JA87" s="122"/>
      <c r="JB87" s="122"/>
      <c r="JC87" s="122"/>
      <c r="JD87" s="122"/>
      <c r="JE87" s="122"/>
      <c r="JF87" s="122"/>
      <c r="JG87" s="122"/>
      <c r="JH87" s="122"/>
      <c r="JI87" s="122"/>
      <c r="JJ87" s="122"/>
      <c r="JK87" s="122"/>
      <c r="JL87" s="122"/>
      <c r="JM87" s="122"/>
      <c r="JN87" s="122"/>
      <c r="JO87" s="122"/>
      <c r="JP87" s="122"/>
      <c r="JQ87" s="122"/>
      <c r="JR87" s="122"/>
      <c r="JS87" s="122"/>
      <c r="JT87" s="122"/>
      <c r="JU87" s="122"/>
      <c r="JV87" s="122"/>
      <c r="JW87" s="122"/>
      <c r="JX87" s="122"/>
      <c r="JY87" s="122"/>
      <c r="JZ87" s="122"/>
      <c r="KA87" s="122"/>
      <c r="KB87" s="122"/>
      <c r="KC87" s="122"/>
      <c r="KD87" s="122"/>
      <c r="KE87" s="122"/>
      <c r="KF87" s="122"/>
      <c r="KG87" s="122"/>
      <c r="KH87" s="122"/>
      <c r="KI87" s="122"/>
      <c r="KJ87" s="122"/>
      <c r="KK87" s="122"/>
      <c r="KL87" s="122"/>
      <c r="KM87" s="122"/>
      <c r="KN87" s="122"/>
      <c r="KO87" s="122"/>
      <c r="KP87" s="122"/>
      <c r="KQ87" s="122"/>
      <c r="KR87" s="122"/>
      <c r="KS87" s="122"/>
      <c r="KT87" s="122"/>
      <c r="KU87" s="122"/>
      <c r="KV87" s="122"/>
      <c r="KW87" s="122"/>
      <c r="KX87" s="122"/>
      <c r="KY87" s="122"/>
      <c r="KZ87" s="122"/>
      <c r="LA87" s="122"/>
      <c r="LB87" s="122"/>
      <c r="LC87" s="122"/>
      <c r="LD87" s="122"/>
      <c r="LE87" s="122"/>
      <c r="LF87" s="122"/>
      <c r="LG87" s="122"/>
      <c r="LH87" s="122"/>
      <c r="LI87" s="122"/>
      <c r="LJ87" s="122"/>
      <c r="LK87" s="122"/>
      <c r="LL87" s="122"/>
      <c r="LM87" s="122"/>
      <c r="LN87" s="122"/>
      <c r="LO87" s="122"/>
      <c r="LP87" s="122"/>
      <c r="LQ87" s="122"/>
      <c r="LR87" s="122"/>
      <c r="LS87" s="122"/>
      <c r="LT87" s="122"/>
      <c r="LU87" s="122"/>
      <c r="LV87" s="122"/>
      <c r="LW87" s="122"/>
      <c r="LX87" s="122"/>
      <c r="LY87" s="122"/>
      <c r="LZ87" s="122"/>
      <c r="MA87" s="122"/>
      <c r="MB87" s="122"/>
      <c r="MC87" s="122"/>
      <c r="MD87" s="122"/>
      <c r="ME87" s="122"/>
      <c r="MF87" s="122"/>
      <c r="MG87" s="122"/>
      <c r="MH87" s="122"/>
      <c r="MI87" s="122"/>
      <c r="MJ87" s="122"/>
      <c r="MK87" s="122"/>
      <c r="ML87" s="122"/>
      <c r="MM87" s="122"/>
      <c r="MN87" s="122"/>
      <c r="MO87" s="122"/>
      <c r="MP87" s="122"/>
      <c r="MQ87" s="122"/>
      <c r="MR87" s="122"/>
      <c r="MS87" s="122"/>
      <c r="MT87" s="122"/>
      <c r="MU87" s="122"/>
      <c r="MV87" s="122"/>
      <c r="MW87" s="122"/>
      <c r="MX87" s="122"/>
      <c r="MY87" s="122"/>
      <c r="MZ87" s="122"/>
      <c r="NA87" s="122"/>
      <c r="NB87" s="122"/>
      <c r="NC87" s="122"/>
      <c r="ND87" s="122"/>
      <c r="NE87" s="122"/>
      <c r="NF87" s="122"/>
      <c r="NG87" s="122"/>
      <c r="NH87" s="122"/>
      <c r="NI87" s="122"/>
      <c r="NJ87" s="122"/>
      <c r="NK87" s="122"/>
      <c r="NL87" s="122"/>
      <c r="NM87" s="122"/>
      <c r="NN87" s="122"/>
      <c r="NO87" s="122"/>
      <c r="NP87" s="122"/>
      <c r="NQ87" s="122"/>
      <c r="NR87" s="122"/>
      <c r="NS87" s="122"/>
      <c r="NT87" s="122"/>
      <c r="NU87" s="122"/>
      <c r="NV87" s="122"/>
      <c r="NW87" s="122"/>
      <c r="NX87" s="122"/>
      <c r="NY87" s="122"/>
      <c r="NZ87" s="122"/>
      <c r="OA87" s="122"/>
      <c r="OB87" s="122"/>
      <c r="OC87" s="122"/>
      <c r="OD87" s="122"/>
      <c r="OE87" s="122"/>
      <c r="OF87" s="122"/>
      <c r="OG87" s="122"/>
      <c r="OH87" s="122"/>
      <c r="OI87" s="122"/>
      <c r="OJ87" s="122"/>
      <c r="OK87" s="122"/>
      <c r="OL87" s="122"/>
      <c r="OM87" s="122"/>
      <c r="ON87" s="122"/>
      <c r="OO87" s="122"/>
      <c r="OP87" s="122"/>
      <c r="OQ87" s="122"/>
      <c r="OR87" s="122"/>
      <c r="OS87" s="122"/>
      <c r="OT87" s="122"/>
      <c r="OU87" s="122"/>
      <c r="OV87" s="122"/>
      <c r="OW87" s="122"/>
      <c r="OX87" s="122"/>
      <c r="OY87" s="122"/>
      <c r="OZ87" s="122"/>
      <c r="PA87" s="122"/>
      <c r="PB87" s="122"/>
      <c r="PC87" s="122"/>
      <c r="PD87" s="122"/>
      <c r="PE87" s="122"/>
      <c r="PF87" s="122"/>
      <c r="PG87" s="122"/>
      <c r="PH87" s="122"/>
      <c r="PI87" s="122"/>
      <c r="PJ87" s="122"/>
      <c r="PK87" s="122"/>
      <c r="PL87" s="122"/>
      <c r="PM87" s="122"/>
      <c r="PN87" s="122"/>
      <c r="PO87" s="122"/>
      <c r="PP87" s="122"/>
      <c r="PQ87" s="122"/>
      <c r="PR87" s="122"/>
      <c r="PS87" s="122"/>
      <c r="PT87" s="122"/>
      <c r="PU87" s="122"/>
      <c r="PV87" s="122"/>
      <c r="PW87" s="122"/>
      <c r="PX87" s="122"/>
      <c r="PY87" s="122"/>
      <c r="PZ87" s="122"/>
      <c r="QA87" s="122"/>
      <c r="QB87" s="122"/>
      <c r="QC87" s="122"/>
      <c r="QD87" s="122"/>
      <c r="QE87" s="122"/>
      <c r="QF87" s="122"/>
      <c r="QG87" s="122"/>
      <c r="QH87" s="122"/>
      <c r="QI87" s="122"/>
      <c r="QJ87" s="122"/>
      <c r="QK87" s="122"/>
      <c r="QL87" s="122"/>
      <c r="QM87" s="122"/>
      <c r="QN87" s="122"/>
      <c r="QO87" s="122"/>
      <c r="QP87" s="122"/>
      <c r="QQ87" s="122"/>
      <c r="QR87" s="122"/>
      <c r="QS87" s="122"/>
      <c r="QT87" s="122"/>
      <c r="QU87" s="122"/>
      <c r="QV87" s="122"/>
      <c r="QW87" s="122"/>
      <c r="QX87" s="122"/>
      <c r="QY87" s="122"/>
      <c r="QZ87" s="122"/>
      <c r="RA87" s="122"/>
      <c r="RB87" s="122"/>
      <c r="RC87" s="122"/>
      <c r="RD87" s="122"/>
      <c r="RE87" s="122"/>
      <c r="RF87" s="122"/>
      <c r="RG87" s="122"/>
      <c r="RH87" s="122"/>
      <c r="RI87" s="122"/>
      <c r="RJ87" s="122"/>
      <c r="RK87" s="122"/>
      <c r="RL87" s="122"/>
      <c r="RM87" s="122"/>
      <c r="RN87" s="122"/>
      <c r="RO87" s="122"/>
      <c r="RP87" s="122"/>
      <c r="RQ87" s="122"/>
      <c r="RR87" s="122"/>
      <c r="RS87" s="122"/>
      <c r="RT87" s="122"/>
      <c r="RU87" s="122"/>
      <c r="RV87" s="122"/>
      <c r="RW87" s="122"/>
      <c r="RX87" s="122"/>
      <c r="RY87" s="122"/>
      <c r="RZ87" s="122"/>
      <c r="SA87" s="122"/>
      <c r="SB87" s="122"/>
      <c r="SC87" s="122"/>
      <c r="SD87" s="122"/>
      <c r="SE87" s="122"/>
      <c r="SF87" s="122"/>
      <c r="SG87" s="122"/>
      <c r="SH87" s="122"/>
      <c r="SI87" s="122"/>
      <c r="SJ87" s="122"/>
      <c r="SK87" s="122"/>
      <c r="SL87" s="122"/>
      <c r="SM87" s="122"/>
      <c r="SN87" s="122"/>
      <c r="SO87" s="122"/>
      <c r="SP87" s="122"/>
      <c r="SQ87" s="122"/>
      <c r="SR87" s="122"/>
      <c r="SS87" s="122"/>
      <c r="ST87" s="122"/>
      <c r="SU87" s="122"/>
      <c r="SV87" s="122"/>
      <c r="SW87" s="122"/>
      <c r="SX87" s="122"/>
      <c r="SY87" s="122"/>
      <c r="SZ87" s="122"/>
      <c r="TA87" s="122"/>
      <c r="TB87" s="122"/>
      <c r="TC87" s="122"/>
      <c r="TD87" s="122"/>
      <c r="TE87" s="122"/>
      <c r="TF87" s="122"/>
      <c r="TG87" s="122"/>
      <c r="TH87" s="122"/>
      <c r="TI87" s="122"/>
      <c r="TJ87" s="122"/>
      <c r="TK87" s="122"/>
      <c r="TL87" s="122"/>
      <c r="TM87" s="122"/>
      <c r="TN87" s="122"/>
      <c r="TO87" s="122"/>
      <c r="TP87" s="122"/>
      <c r="TQ87" s="122"/>
      <c r="TR87" s="122"/>
      <c r="TS87" s="122"/>
      <c r="TT87" s="122"/>
      <c r="TU87" s="122"/>
      <c r="TV87" s="122"/>
      <c r="TW87" s="122"/>
      <c r="TX87" s="122"/>
      <c r="TY87" s="122"/>
      <c r="TZ87" s="122"/>
      <c r="UA87" s="122"/>
      <c r="UB87" s="122"/>
      <c r="UC87" s="122"/>
      <c r="UD87" s="122"/>
      <c r="UE87" s="122"/>
      <c r="UF87" s="122"/>
      <c r="UG87" s="122"/>
      <c r="UH87" s="122"/>
      <c r="UI87" s="122"/>
      <c r="UJ87" s="122"/>
      <c r="UK87" s="122"/>
      <c r="UL87" s="122"/>
      <c r="UM87" s="122"/>
      <c r="UN87" s="122"/>
      <c r="UO87" s="122"/>
      <c r="UP87" s="122"/>
      <c r="UQ87" s="122"/>
      <c r="UR87" s="122"/>
      <c r="US87" s="122"/>
      <c r="UT87" s="122"/>
      <c r="UU87" s="122"/>
      <c r="UV87" s="122"/>
      <c r="UW87" s="122"/>
      <c r="UX87" s="122"/>
      <c r="UY87" s="122"/>
      <c r="UZ87" s="122"/>
      <c r="VA87" s="122"/>
      <c r="VB87" s="122"/>
      <c r="VC87" s="122"/>
      <c r="VD87" s="122"/>
      <c r="VE87" s="122"/>
      <c r="VF87" s="122"/>
      <c r="VG87" s="122"/>
      <c r="VH87" s="122"/>
      <c r="VI87" s="122"/>
      <c r="VJ87" s="122"/>
      <c r="VK87" s="122"/>
      <c r="VL87" s="122"/>
      <c r="VM87" s="122"/>
      <c r="VN87" s="122"/>
      <c r="VO87" s="122"/>
      <c r="VP87" s="122"/>
      <c r="VQ87" s="122"/>
      <c r="VR87" s="122"/>
      <c r="VS87" s="122"/>
      <c r="VT87" s="122"/>
      <c r="VU87" s="122"/>
      <c r="VV87" s="122"/>
      <c r="VW87" s="122"/>
      <c r="VX87" s="122"/>
      <c r="VY87" s="122"/>
      <c r="VZ87" s="122"/>
      <c r="WA87" s="122"/>
      <c r="WB87" s="122"/>
      <c r="WC87" s="122"/>
      <c r="WD87" s="122"/>
      <c r="WE87" s="122"/>
      <c r="WF87" s="122"/>
      <c r="WG87" s="122"/>
      <c r="WH87" s="122"/>
      <c r="WI87" s="122"/>
      <c r="WJ87" s="122"/>
      <c r="WK87" s="122"/>
      <c r="WL87" s="122"/>
      <c r="WM87" s="122"/>
      <c r="WN87" s="122"/>
      <c r="WO87" s="122"/>
      <c r="WP87" s="122"/>
      <c r="WQ87" s="122"/>
      <c r="WR87" s="122"/>
      <c r="WS87" s="122"/>
      <c r="WT87" s="122"/>
      <c r="WU87" s="122"/>
      <c r="WV87" s="122"/>
      <c r="WW87" s="122"/>
      <c r="WX87" s="122"/>
      <c r="WY87" s="122"/>
      <c r="WZ87" s="122"/>
      <c r="XA87" s="122"/>
      <c r="XB87" s="122"/>
      <c r="XC87" s="122"/>
      <c r="XD87" s="122"/>
      <c r="XE87" s="122"/>
      <c r="XF87" s="122"/>
      <c r="XG87" s="122"/>
      <c r="XH87" s="122"/>
      <c r="XI87" s="122"/>
      <c r="XJ87" s="122"/>
      <c r="XK87" s="122"/>
      <c r="XL87" s="122"/>
      <c r="XM87" s="122"/>
      <c r="XN87" s="122"/>
      <c r="XO87" s="122"/>
      <c r="XP87" s="122"/>
      <c r="XQ87" s="122"/>
      <c r="XR87" s="122"/>
      <c r="XS87" s="122"/>
      <c r="XT87" s="122"/>
      <c r="XU87" s="122"/>
      <c r="XV87" s="122"/>
      <c r="XW87" s="122"/>
      <c r="XX87" s="122"/>
      <c r="XY87" s="122"/>
      <c r="XZ87" s="122"/>
      <c r="YA87" s="122"/>
      <c r="YB87" s="122"/>
      <c r="YC87" s="122"/>
      <c r="YD87" s="122"/>
      <c r="YE87" s="122"/>
      <c r="YF87" s="122"/>
      <c r="YG87" s="122"/>
      <c r="YH87" s="122"/>
      <c r="YI87" s="122"/>
      <c r="YJ87" s="122"/>
      <c r="YK87" s="122"/>
      <c r="YL87" s="122"/>
      <c r="YM87" s="122"/>
      <c r="YN87" s="122"/>
      <c r="YO87" s="122"/>
      <c r="YP87" s="122"/>
      <c r="YQ87" s="122"/>
      <c r="YR87" s="122"/>
      <c r="YS87" s="122"/>
      <c r="YT87" s="122"/>
      <c r="YU87" s="122"/>
      <c r="YV87" s="122"/>
      <c r="YW87" s="122"/>
      <c r="YX87" s="122"/>
      <c r="YY87" s="122"/>
      <c r="YZ87" s="122"/>
      <c r="ZA87" s="122"/>
      <c r="ZB87" s="122"/>
      <c r="ZC87" s="122"/>
      <c r="ZD87" s="122"/>
      <c r="ZE87" s="122"/>
      <c r="ZF87" s="122"/>
      <c r="ZG87" s="122"/>
      <c r="ZH87" s="122"/>
      <c r="ZI87" s="122"/>
      <c r="ZJ87" s="122"/>
      <c r="ZK87" s="122"/>
      <c r="ZL87" s="122"/>
      <c r="ZM87" s="122"/>
      <c r="ZN87" s="122"/>
      <c r="ZO87" s="122"/>
      <c r="ZP87" s="122"/>
      <c r="ZQ87" s="122"/>
      <c r="ZR87" s="122"/>
      <c r="ZS87" s="122"/>
      <c r="ZT87" s="122"/>
      <c r="ZU87" s="122"/>
      <c r="ZV87" s="122"/>
      <c r="ZW87" s="122"/>
      <c r="ZX87" s="122"/>
      <c r="ZY87" s="122"/>
      <c r="ZZ87" s="122"/>
      <c r="AAA87" s="122"/>
      <c r="AAB87" s="122"/>
      <c r="AAC87" s="122"/>
      <c r="AAD87" s="122"/>
      <c r="AAE87" s="122"/>
      <c r="AAF87" s="122"/>
      <c r="AAG87" s="122"/>
      <c r="AAH87" s="122"/>
      <c r="AAI87" s="122"/>
      <c r="AAJ87" s="122"/>
      <c r="AAK87" s="122"/>
      <c r="AAL87" s="122"/>
      <c r="AAM87" s="122"/>
      <c r="AAN87" s="122"/>
      <c r="AAO87" s="122"/>
      <c r="AAP87" s="122"/>
      <c r="AAQ87" s="122"/>
      <c r="AAR87" s="122"/>
      <c r="AAS87" s="122"/>
      <c r="AAT87" s="122"/>
      <c r="AAU87" s="122"/>
      <c r="AAV87" s="122"/>
      <c r="AAW87" s="122"/>
      <c r="AAX87" s="122"/>
      <c r="AAY87" s="122"/>
      <c r="AAZ87" s="122"/>
      <c r="ABA87" s="122"/>
      <c r="ABB87" s="122"/>
      <c r="ABC87" s="122"/>
      <c r="ABD87" s="122"/>
      <c r="ABE87" s="122"/>
      <c r="ABF87" s="122"/>
      <c r="ABG87" s="122"/>
      <c r="ABH87" s="122"/>
      <c r="ABI87" s="122"/>
      <c r="ABJ87" s="122"/>
      <c r="ABK87" s="122"/>
      <c r="ABL87" s="122"/>
      <c r="ABM87" s="122"/>
      <c r="ABN87" s="122"/>
      <c r="ABO87" s="122"/>
      <c r="ABP87" s="122"/>
      <c r="ABQ87" s="122"/>
      <c r="ABR87" s="122"/>
      <c r="ABS87" s="122"/>
      <c r="ABT87" s="122"/>
      <c r="ABU87" s="122"/>
      <c r="ABV87" s="122"/>
      <c r="ABW87" s="122"/>
      <c r="ABX87" s="122"/>
      <c r="ABY87" s="122"/>
      <c r="ABZ87" s="122"/>
      <c r="ACA87" s="122"/>
      <c r="ACB87" s="122"/>
      <c r="ACC87" s="122"/>
      <c r="ACD87" s="122"/>
      <c r="ACE87" s="122"/>
      <c r="ACF87" s="122"/>
      <c r="ACG87" s="122"/>
      <c r="ACH87" s="122"/>
      <c r="ACI87" s="122"/>
      <c r="ACJ87" s="122"/>
      <c r="ACK87" s="122"/>
      <c r="ACL87" s="122"/>
      <c r="ACM87" s="122"/>
      <c r="ACN87" s="122"/>
      <c r="ACO87" s="122"/>
      <c r="ACP87" s="122"/>
      <c r="ACQ87" s="122"/>
      <c r="ACR87" s="122"/>
      <c r="ACS87" s="122"/>
      <c r="ACT87" s="122"/>
      <c r="ACU87" s="122"/>
      <c r="ACV87" s="122"/>
      <c r="ACW87" s="122"/>
      <c r="ACX87" s="122"/>
      <c r="ACY87" s="122"/>
      <c r="ACZ87" s="122"/>
      <c r="ADA87" s="122"/>
      <c r="ADB87" s="122"/>
      <c r="ADC87" s="122"/>
      <c r="ADD87" s="122"/>
      <c r="ADE87" s="122"/>
      <c r="ADF87" s="122"/>
      <c r="ADG87" s="122"/>
      <c r="ADH87" s="122"/>
      <c r="ADI87" s="122"/>
      <c r="ADJ87" s="122"/>
      <c r="ADK87" s="122"/>
      <c r="ADL87" s="122"/>
      <c r="ADM87" s="122"/>
      <c r="ADN87" s="122"/>
      <c r="ADO87" s="122"/>
      <c r="ADP87" s="122"/>
      <c r="ADQ87" s="122"/>
      <c r="ADR87" s="122"/>
      <c r="ADS87" s="122"/>
      <c r="ADT87" s="122"/>
      <c r="ADU87" s="122"/>
      <c r="ADV87" s="122"/>
      <c r="ADW87" s="122"/>
      <c r="ADX87" s="122"/>
      <c r="ADY87" s="122"/>
      <c r="ADZ87" s="122"/>
      <c r="AEA87" s="122"/>
      <c r="AEB87" s="122"/>
      <c r="AEC87" s="122"/>
      <c r="AED87" s="122"/>
      <c r="AEE87" s="122"/>
      <c r="AEF87" s="122"/>
      <c r="AEG87" s="122"/>
      <c r="AEH87" s="122"/>
      <c r="AEI87" s="122"/>
      <c r="AEJ87" s="122"/>
      <c r="AEK87" s="122"/>
      <c r="AEL87" s="122"/>
      <c r="AEM87" s="122"/>
      <c r="AEN87" s="122"/>
      <c r="AEO87" s="122"/>
      <c r="AEP87" s="122"/>
      <c r="AEQ87" s="122"/>
      <c r="AER87" s="122"/>
      <c r="AES87" s="122"/>
      <c r="AET87" s="122"/>
      <c r="AEU87" s="122"/>
      <c r="AEV87" s="122"/>
      <c r="AEW87" s="122"/>
      <c r="AEX87" s="122"/>
      <c r="AEY87" s="122"/>
      <c r="AEZ87" s="122"/>
      <c r="AFA87" s="122"/>
      <c r="AFB87" s="122"/>
      <c r="AFC87" s="122"/>
      <c r="AFD87" s="122"/>
      <c r="AFE87" s="122"/>
      <c r="AFF87" s="122"/>
      <c r="AFG87" s="122"/>
      <c r="AFH87" s="122"/>
      <c r="AFI87" s="122"/>
      <c r="AFJ87" s="122"/>
      <c r="AFK87" s="122"/>
      <c r="AFL87" s="122"/>
      <c r="AFM87" s="122"/>
      <c r="AFN87" s="122"/>
      <c r="AFO87" s="122"/>
      <c r="AFP87" s="122"/>
      <c r="AFQ87" s="122"/>
      <c r="AFR87" s="122"/>
      <c r="AFS87" s="122"/>
      <c r="AFT87" s="122"/>
      <c r="AFU87" s="122"/>
      <c r="AFV87" s="122"/>
      <c r="AFW87" s="122"/>
      <c r="AFX87" s="122"/>
      <c r="AFY87" s="122"/>
      <c r="AFZ87" s="122"/>
      <c r="AGA87" s="122"/>
      <c r="AGB87" s="122"/>
      <c r="AGC87" s="122"/>
      <c r="AGD87" s="122"/>
      <c r="AGE87" s="122"/>
      <c r="AGF87" s="122"/>
      <c r="AGG87" s="122"/>
      <c r="AGH87" s="122"/>
      <c r="AGI87" s="122"/>
      <c r="AGJ87" s="122"/>
      <c r="AGK87" s="122"/>
      <c r="AGL87" s="122"/>
      <c r="AGM87" s="122"/>
      <c r="AGN87" s="122"/>
      <c r="AGO87" s="122"/>
      <c r="AGP87" s="122"/>
      <c r="AGQ87" s="122"/>
      <c r="AGR87" s="122"/>
      <c r="AGS87" s="122"/>
      <c r="AGT87" s="122"/>
      <c r="AGU87" s="122"/>
      <c r="AGV87" s="122"/>
      <c r="AGW87" s="122"/>
      <c r="AGX87" s="122"/>
      <c r="AGY87" s="122"/>
      <c r="AGZ87" s="122"/>
      <c r="AHA87" s="122"/>
      <c r="AHB87" s="122"/>
      <c r="AHC87" s="122"/>
      <c r="AHD87" s="122"/>
      <c r="AHE87" s="122"/>
      <c r="AHF87" s="122"/>
      <c r="AHG87" s="122"/>
      <c r="AHH87" s="122"/>
      <c r="AHI87" s="122"/>
      <c r="AHJ87" s="122"/>
      <c r="AHK87" s="122"/>
      <c r="AHL87" s="122"/>
      <c r="AHM87" s="122"/>
      <c r="AHN87" s="122"/>
      <c r="AHO87" s="122"/>
      <c r="AHP87" s="122"/>
      <c r="AHQ87" s="122"/>
      <c r="AHR87" s="122"/>
      <c r="AHS87" s="122"/>
      <c r="AHT87" s="122"/>
      <c r="AHU87" s="122"/>
      <c r="AHV87" s="122"/>
      <c r="AHW87" s="122"/>
      <c r="AHX87" s="122"/>
      <c r="AHY87" s="122"/>
      <c r="AHZ87" s="122"/>
      <c r="AIA87" s="122"/>
      <c r="AIB87" s="122"/>
      <c r="AIC87" s="122"/>
      <c r="AID87" s="122"/>
      <c r="AIE87" s="122"/>
      <c r="AIF87" s="122"/>
      <c r="AIG87" s="122"/>
      <c r="AIH87" s="122"/>
      <c r="AII87" s="122"/>
      <c r="AIJ87" s="122"/>
      <c r="AIK87" s="122"/>
      <c r="AIL87" s="122"/>
      <c r="AIM87" s="122"/>
      <c r="AIN87" s="122"/>
      <c r="AIO87" s="122"/>
      <c r="AIP87" s="122"/>
      <c r="AIQ87" s="122"/>
      <c r="AIR87" s="122"/>
      <c r="AIS87" s="122"/>
      <c r="AIT87" s="122"/>
      <c r="AIU87" s="122"/>
      <c r="AIV87" s="122"/>
      <c r="AIW87" s="122"/>
      <c r="AIX87" s="122"/>
      <c r="AIY87" s="122"/>
      <c r="AIZ87" s="122"/>
      <c r="AJA87" s="122"/>
      <c r="AJB87" s="122"/>
      <c r="AJC87" s="122"/>
      <c r="AJD87" s="122"/>
      <c r="AJE87" s="122"/>
      <c r="AJF87" s="122"/>
      <c r="AJG87" s="122"/>
      <c r="AJH87" s="122"/>
      <c r="AJI87" s="122"/>
      <c r="AJJ87" s="122"/>
      <c r="AJK87" s="122"/>
      <c r="AJL87" s="122"/>
      <c r="AJM87" s="122"/>
      <c r="AJN87" s="122"/>
      <c r="AJO87" s="122"/>
      <c r="AJP87" s="122"/>
      <c r="AJQ87" s="122"/>
      <c r="AJR87" s="122"/>
      <c r="AJS87" s="122"/>
      <c r="AJT87" s="122"/>
      <c r="AJU87" s="122"/>
      <c r="AJV87" s="122"/>
      <c r="AJW87" s="122"/>
      <c r="AJX87" s="122"/>
      <c r="AJY87" s="122"/>
      <c r="AJZ87" s="122"/>
      <c r="AKA87" s="122"/>
      <c r="AKB87" s="122"/>
      <c r="AKC87" s="122"/>
      <c r="AKD87" s="122"/>
      <c r="AKE87" s="122"/>
      <c r="AKF87" s="122"/>
      <c r="AKG87" s="122"/>
      <c r="AKH87" s="122"/>
      <c r="AKI87" s="122"/>
      <c r="AKJ87" s="122"/>
      <c r="AKK87" s="122"/>
      <c r="AKL87" s="122"/>
      <c r="AKM87" s="122"/>
      <c r="AKN87" s="122"/>
      <c r="AKO87" s="122"/>
      <c r="AKP87" s="122"/>
      <c r="AKQ87" s="122"/>
      <c r="AKR87" s="122"/>
      <c r="AKS87" s="122"/>
      <c r="AKT87" s="122"/>
      <c r="AKU87" s="122"/>
      <c r="AKV87" s="122"/>
      <c r="AKW87" s="122"/>
      <c r="AKX87" s="122"/>
      <c r="AKY87" s="122"/>
      <c r="AKZ87" s="122"/>
      <c r="ALA87" s="122"/>
      <c r="ALB87" s="122"/>
      <c r="ALC87" s="122"/>
      <c r="ALD87" s="122"/>
      <c r="ALE87" s="122"/>
      <c r="ALF87" s="122"/>
      <c r="ALG87" s="122"/>
      <c r="ALH87" s="122"/>
      <c r="ALI87" s="122"/>
      <c r="ALJ87" s="122"/>
      <c r="ALK87" s="122"/>
      <c r="ALL87" s="122"/>
      <c r="ALM87" s="122"/>
      <c r="ALN87" s="122"/>
      <c r="ALO87" s="122"/>
      <c r="ALP87" s="122"/>
      <c r="ALQ87" s="122"/>
      <c r="ALR87" s="122"/>
      <c r="ALS87" s="122"/>
      <c r="ALT87" s="122"/>
      <c r="ALU87" s="122"/>
      <c r="ALV87" s="122"/>
      <c r="ALW87" s="122"/>
      <c r="ALX87" s="122"/>
      <c r="ALY87" s="122"/>
      <c r="ALZ87" s="122"/>
      <c r="AMA87" s="122"/>
      <c r="AMB87" s="122"/>
      <c r="AMC87" s="122"/>
      <c r="AMD87" s="122"/>
      <c r="AME87" s="122"/>
      <c r="AMF87" s="122"/>
    </row>
    <row r="88" spans="1:1020" ht="116.25" x14ac:dyDescent="0.25">
      <c r="A88" s="32" t="s">
        <v>233</v>
      </c>
      <c r="B88" s="27" t="s">
        <v>180</v>
      </c>
      <c r="C88" s="27"/>
      <c r="D88" s="30"/>
      <c r="E88" s="85">
        <v>1231.9000000000001</v>
      </c>
      <c r="F88" s="85">
        <v>1231.8</v>
      </c>
    </row>
    <row r="89" spans="1:1020" s="1" customFormat="1" ht="132.75" customHeight="1" x14ac:dyDescent="0.2">
      <c r="A89" s="32" t="s">
        <v>234</v>
      </c>
      <c r="B89" s="27" t="s">
        <v>235</v>
      </c>
      <c r="C89" s="27"/>
      <c r="D89" s="30"/>
      <c r="E89" s="105">
        <v>372</v>
      </c>
      <c r="F89" s="85">
        <v>186.4</v>
      </c>
    </row>
    <row r="90" spans="1:1020" s="1" customFormat="1" ht="69" customHeight="1" x14ac:dyDescent="0.2">
      <c r="A90" s="29" t="s">
        <v>11</v>
      </c>
      <c r="B90" s="27" t="s">
        <v>235</v>
      </c>
      <c r="C90" s="27">
        <v>200</v>
      </c>
      <c r="D90" s="30"/>
      <c r="E90" s="105">
        <v>372</v>
      </c>
      <c r="F90" s="85">
        <v>186.4</v>
      </c>
    </row>
    <row r="91" spans="1:1020" s="1" customFormat="1" ht="29.25" customHeight="1" x14ac:dyDescent="0.2">
      <c r="A91" s="34" t="s">
        <v>21</v>
      </c>
      <c r="B91" s="27" t="s">
        <v>235</v>
      </c>
      <c r="C91" s="27">
        <v>200</v>
      </c>
      <c r="D91" s="30" t="s">
        <v>13</v>
      </c>
      <c r="E91" s="105">
        <v>372</v>
      </c>
      <c r="F91" s="85">
        <v>186.4</v>
      </c>
    </row>
    <row r="92" spans="1:1020" s="1" customFormat="1" ht="46.5" x14ac:dyDescent="0.2">
      <c r="A92" s="29" t="s">
        <v>11</v>
      </c>
      <c r="B92" s="27" t="s">
        <v>236</v>
      </c>
      <c r="C92" s="27">
        <v>200</v>
      </c>
      <c r="D92" s="30"/>
      <c r="E92" s="85">
        <v>759.9</v>
      </c>
      <c r="F92" s="85">
        <v>743.2</v>
      </c>
    </row>
    <row r="93" spans="1:1020" s="1" customFormat="1" ht="21.6" customHeight="1" x14ac:dyDescent="0.2">
      <c r="A93" s="34" t="s">
        <v>21</v>
      </c>
      <c r="B93" s="27" t="s">
        <v>236</v>
      </c>
      <c r="C93" s="27">
        <v>200</v>
      </c>
      <c r="D93" s="30" t="s">
        <v>13</v>
      </c>
      <c r="E93" s="85">
        <v>759.9</v>
      </c>
      <c r="F93" s="85">
        <v>743.2</v>
      </c>
    </row>
    <row r="94" spans="1:1020" s="1" customFormat="1" ht="23.25" hidden="1" x14ac:dyDescent="0.2">
      <c r="A94" s="32" t="s">
        <v>65</v>
      </c>
      <c r="B94" s="27" t="s">
        <v>66</v>
      </c>
      <c r="C94" s="27"/>
      <c r="D94" s="30"/>
      <c r="E94" s="86">
        <f>E95</f>
        <v>0</v>
      </c>
      <c r="F94" s="44">
        <f>F95</f>
        <v>0</v>
      </c>
    </row>
    <row r="95" spans="1:1020" s="1" customFormat="1" ht="46.5" hidden="1" x14ac:dyDescent="0.2">
      <c r="A95" s="29" t="s">
        <v>11</v>
      </c>
      <c r="B95" s="27" t="s">
        <v>67</v>
      </c>
      <c r="C95" s="27">
        <v>200</v>
      </c>
      <c r="D95" s="30" t="s">
        <v>44</v>
      </c>
      <c r="E95" s="85"/>
      <c r="F95" s="31">
        <f>E95+E95*5%</f>
        <v>0</v>
      </c>
    </row>
    <row r="96" spans="1:1020" s="1" customFormat="1" ht="102" hidden="1" customHeight="1" x14ac:dyDescent="0.2">
      <c r="A96" s="147" t="s">
        <v>68</v>
      </c>
      <c r="B96" s="148" t="s">
        <v>69</v>
      </c>
      <c r="C96" s="148"/>
      <c r="D96" s="148"/>
      <c r="E96" s="149">
        <f>E98+E105+E108</f>
        <v>0</v>
      </c>
      <c r="F96" s="149">
        <f>F98+F105+F108</f>
        <v>0</v>
      </c>
    </row>
    <row r="97" spans="1:6" s="1" customFormat="1" ht="61.15" hidden="1" customHeight="1" x14ac:dyDescent="0.2">
      <c r="A97" s="147" t="s">
        <v>195</v>
      </c>
      <c r="B97" s="148" t="s">
        <v>210</v>
      </c>
      <c r="C97" s="148"/>
      <c r="D97" s="148"/>
      <c r="E97" s="149">
        <v>0</v>
      </c>
      <c r="F97" s="149">
        <v>0</v>
      </c>
    </row>
    <row r="98" spans="1:6" s="1" customFormat="1" ht="67.150000000000006" hidden="1" customHeight="1" x14ac:dyDescent="0.2">
      <c r="A98" s="142" t="s">
        <v>181</v>
      </c>
      <c r="B98" s="144" t="s">
        <v>211</v>
      </c>
      <c r="C98" s="148"/>
      <c r="D98" s="148"/>
      <c r="E98" s="127">
        <f>E99+E102</f>
        <v>0</v>
      </c>
      <c r="F98" s="127">
        <f>F99+F102</f>
        <v>0</v>
      </c>
    </row>
    <row r="99" spans="1:6" s="1" customFormat="1" ht="91.15" hidden="1" customHeight="1" x14ac:dyDescent="0.2">
      <c r="A99" s="142" t="s">
        <v>209</v>
      </c>
      <c r="B99" s="144" t="s">
        <v>212</v>
      </c>
      <c r="C99" s="148"/>
      <c r="D99" s="148"/>
      <c r="E99" s="145">
        <f t="shared" ref="E99:F100" si="16">E100</f>
        <v>0</v>
      </c>
      <c r="F99" s="145">
        <f t="shared" si="16"/>
        <v>0</v>
      </c>
    </row>
    <row r="100" spans="1:6" s="1" customFormat="1" ht="49.9" hidden="1" customHeight="1" x14ac:dyDescent="0.2">
      <c r="A100" s="150" t="s">
        <v>11</v>
      </c>
      <c r="B100" s="144" t="s">
        <v>212</v>
      </c>
      <c r="C100" s="144">
        <v>200</v>
      </c>
      <c r="D100" s="144"/>
      <c r="E100" s="127">
        <f t="shared" si="16"/>
        <v>0</v>
      </c>
      <c r="F100" s="127">
        <f t="shared" si="16"/>
        <v>0</v>
      </c>
    </row>
    <row r="101" spans="1:6" s="1" customFormat="1" ht="76.150000000000006" hidden="1" customHeight="1" x14ac:dyDescent="0.2">
      <c r="A101" s="151" t="s">
        <v>21</v>
      </c>
      <c r="B101" s="144" t="s">
        <v>212</v>
      </c>
      <c r="C101" s="144">
        <v>200</v>
      </c>
      <c r="D101" s="144" t="s">
        <v>22</v>
      </c>
      <c r="E101" s="127">
        <v>0</v>
      </c>
      <c r="F101" s="127">
        <v>0</v>
      </c>
    </row>
    <row r="102" spans="1:6" s="1" customFormat="1" ht="0.6" hidden="1" customHeight="1" x14ac:dyDescent="0.2">
      <c r="A102" s="45" t="s">
        <v>70</v>
      </c>
      <c r="B102" s="46" t="s">
        <v>71</v>
      </c>
      <c r="C102" s="46"/>
      <c r="D102" s="47"/>
      <c r="E102" s="89">
        <f t="shared" ref="E102:F103" si="17">E103</f>
        <v>0</v>
      </c>
      <c r="F102" s="89">
        <f t="shared" si="17"/>
        <v>0</v>
      </c>
    </row>
    <row r="103" spans="1:6" s="1" customFormat="1" ht="58.15" hidden="1" customHeight="1" x14ac:dyDescent="0.2">
      <c r="A103" s="29" t="s">
        <v>11</v>
      </c>
      <c r="B103" s="49" t="s">
        <v>71</v>
      </c>
      <c r="C103" s="49">
        <v>200</v>
      </c>
      <c r="D103" s="50"/>
      <c r="E103" s="92">
        <f t="shared" si="17"/>
        <v>0</v>
      </c>
      <c r="F103" s="92">
        <f t="shared" si="17"/>
        <v>0</v>
      </c>
    </row>
    <row r="104" spans="1:6" s="1" customFormat="1" ht="65.45" hidden="1" customHeight="1" x14ac:dyDescent="0.2">
      <c r="A104" s="52" t="s">
        <v>21</v>
      </c>
      <c r="B104" s="49" t="s">
        <v>71</v>
      </c>
      <c r="C104" s="49">
        <v>240</v>
      </c>
      <c r="D104" s="50" t="s">
        <v>44</v>
      </c>
      <c r="E104" s="92"/>
      <c r="F104" s="92">
        <f>E104+E104*5%</f>
        <v>0</v>
      </c>
    </row>
    <row r="105" spans="1:6" s="1" customFormat="1" ht="66" hidden="1" customHeight="1" x14ac:dyDescent="0.2">
      <c r="A105" s="52"/>
      <c r="B105" s="49"/>
      <c r="C105" s="49"/>
      <c r="D105" s="50"/>
      <c r="E105" s="93">
        <f t="shared" ref="E105:F106" si="18">E106</f>
        <v>0</v>
      </c>
      <c r="F105" s="93">
        <f t="shared" si="18"/>
        <v>0</v>
      </c>
    </row>
    <row r="106" spans="1:6" s="1" customFormat="1" ht="79.150000000000006" hidden="1" customHeight="1" x14ac:dyDescent="0.2">
      <c r="A106" s="29"/>
      <c r="B106" s="49"/>
      <c r="C106" s="49"/>
      <c r="D106" s="50"/>
      <c r="E106" s="92">
        <f t="shared" si="18"/>
        <v>0</v>
      </c>
      <c r="F106" s="92">
        <f t="shared" si="18"/>
        <v>0</v>
      </c>
    </row>
    <row r="107" spans="1:6" s="1" customFormat="1" ht="85.15" hidden="1" customHeight="1" x14ac:dyDescent="0.2">
      <c r="A107" s="52"/>
      <c r="B107" s="49"/>
      <c r="C107" s="49"/>
      <c r="D107" s="50"/>
      <c r="E107" s="92"/>
      <c r="F107" s="92">
        <f>E107+E107*5%</f>
        <v>0</v>
      </c>
    </row>
    <row r="108" spans="1:6" s="1" customFormat="1" ht="94.15" hidden="1" customHeight="1" x14ac:dyDescent="0.2">
      <c r="A108" s="52"/>
      <c r="B108" s="49"/>
      <c r="C108" s="49"/>
      <c r="D108" s="50"/>
      <c r="E108" s="93">
        <f t="shared" ref="E108:F109" si="19">E109</f>
        <v>0</v>
      </c>
      <c r="F108" s="93">
        <f t="shared" si="19"/>
        <v>0</v>
      </c>
    </row>
    <row r="109" spans="1:6" s="1" customFormat="1" ht="103.9" hidden="1" customHeight="1" x14ac:dyDescent="0.2">
      <c r="A109" s="52"/>
      <c r="B109" s="49"/>
      <c r="C109" s="49"/>
      <c r="D109" s="50"/>
      <c r="E109" s="92">
        <f t="shared" si="19"/>
        <v>0</v>
      </c>
      <c r="F109" s="92">
        <f t="shared" si="19"/>
        <v>0</v>
      </c>
    </row>
    <row r="110" spans="1:6" s="1" customFormat="1" ht="93" hidden="1" customHeight="1" x14ac:dyDescent="0.2">
      <c r="A110" s="54"/>
      <c r="B110" s="55"/>
      <c r="C110" s="55"/>
      <c r="D110" s="56"/>
      <c r="E110" s="90"/>
      <c r="F110" s="90">
        <f>E110+E110*5%</f>
        <v>0</v>
      </c>
    </row>
    <row r="111" spans="1:6" s="1" customFormat="1" ht="52.5" customHeight="1" x14ac:dyDescent="0.2">
      <c r="A111" s="29" t="s">
        <v>11</v>
      </c>
      <c r="B111" s="27" t="s">
        <v>237</v>
      </c>
      <c r="C111" s="155">
        <v>200</v>
      </c>
      <c r="D111" s="30"/>
      <c r="E111" s="85">
        <v>100</v>
      </c>
      <c r="F111" s="85">
        <v>100</v>
      </c>
    </row>
    <row r="112" spans="1:6" s="1" customFormat="1" ht="30.75" customHeight="1" x14ac:dyDescent="0.2">
      <c r="A112" s="34" t="s">
        <v>21</v>
      </c>
      <c r="B112" s="27" t="s">
        <v>237</v>
      </c>
      <c r="C112" s="155">
        <v>200</v>
      </c>
      <c r="D112" s="30" t="s">
        <v>13</v>
      </c>
      <c r="E112" s="85">
        <v>100</v>
      </c>
      <c r="F112" s="156">
        <v>100</v>
      </c>
    </row>
    <row r="113" spans="1:6" s="1" customFormat="1" ht="138" customHeight="1" x14ac:dyDescent="0.2">
      <c r="A113" s="157" t="s">
        <v>240</v>
      </c>
      <c r="B113" s="26" t="s">
        <v>69</v>
      </c>
      <c r="C113" s="26"/>
      <c r="D113" s="26"/>
      <c r="E113" s="88">
        <f>E115</f>
        <v>1172.0999999999999</v>
      </c>
      <c r="F113" s="88">
        <f>F115</f>
        <v>1172.0999999999999</v>
      </c>
    </row>
    <row r="114" spans="1:6" s="1" customFormat="1" ht="56.45" customHeight="1" x14ac:dyDescent="0.2">
      <c r="A114" s="38" t="s">
        <v>195</v>
      </c>
      <c r="B114" s="26" t="s">
        <v>238</v>
      </c>
      <c r="C114" s="26"/>
      <c r="D114" s="26"/>
      <c r="E114" s="88">
        <v>1172.0999999999999</v>
      </c>
      <c r="F114" s="88">
        <v>1172.0999999999999</v>
      </c>
    </row>
    <row r="115" spans="1:6" s="1" customFormat="1" ht="104.25" customHeight="1" x14ac:dyDescent="0.2">
      <c r="A115" s="158" t="s">
        <v>20</v>
      </c>
      <c r="B115" s="27" t="s">
        <v>239</v>
      </c>
      <c r="C115" s="27"/>
      <c r="D115" s="27"/>
      <c r="E115" s="105">
        <v>1172.0999999999999</v>
      </c>
      <c r="F115" s="105">
        <v>1172.0999999999999</v>
      </c>
    </row>
    <row r="116" spans="1:6" s="1" customFormat="1" ht="46.5" x14ac:dyDescent="0.2">
      <c r="A116" s="29" t="s">
        <v>11</v>
      </c>
      <c r="B116" s="27" t="s">
        <v>241</v>
      </c>
      <c r="C116" s="27">
        <v>200</v>
      </c>
      <c r="D116" s="30"/>
      <c r="E116" s="85">
        <f t="shared" ref="E116" si="20">E117</f>
        <v>1172.0999999999999</v>
      </c>
      <c r="F116" s="85">
        <v>1172.0999999999999</v>
      </c>
    </row>
    <row r="117" spans="1:6" s="1" customFormat="1" ht="23.25" x14ac:dyDescent="0.2">
      <c r="A117" s="34" t="s">
        <v>21</v>
      </c>
      <c r="B117" s="27" t="s">
        <v>241</v>
      </c>
      <c r="C117" s="27">
        <v>200</v>
      </c>
      <c r="D117" s="30" t="s">
        <v>44</v>
      </c>
      <c r="E117" s="85">
        <v>1172.0999999999999</v>
      </c>
      <c r="F117" s="85">
        <v>1172.0999999999999</v>
      </c>
    </row>
    <row r="118" spans="1:6" s="1" customFormat="1" ht="130.5" customHeight="1" x14ac:dyDescent="0.3">
      <c r="A118" s="179" t="s">
        <v>305</v>
      </c>
      <c r="B118" s="100" t="s">
        <v>308</v>
      </c>
      <c r="C118" s="27"/>
      <c r="D118" s="30"/>
      <c r="E118" s="102">
        <v>4</v>
      </c>
      <c r="F118" s="102">
        <v>0</v>
      </c>
    </row>
    <row r="119" spans="1:6" s="1" customFormat="1" ht="23.25" x14ac:dyDescent="0.2">
      <c r="A119" s="38" t="s">
        <v>195</v>
      </c>
      <c r="B119" s="27" t="s">
        <v>307</v>
      </c>
      <c r="C119" s="27"/>
      <c r="D119" s="30"/>
      <c r="E119" s="85">
        <v>4</v>
      </c>
      <c r="F119" s="85">
        <v>0</v>
      </c>
    </row>
    <row r="120" spans="1:6" s="1" customFormat="1" ht="101.25" customHeight="1" x14ac:dyDescent="0.35">
      <c r="A120" s="178" t="s">
        <v>304</v>
      </c>
      <c r="B120" s="27" t="s">
        <v>306</v>
      </c>
      <c r="C120" s="27"/>
      <c r="D120" s="30"/>
      <c r="E120" s="85">
        <v>4</v>
      </c>
      <c r="F120" s="85">
        <v>0</v>
      </c>
    </row>
    <row r="121" spans="1:6" s="1" customFormat="1" ht="91.5" customHeight="1" x14ac:dyDescent="0.35">
      <c r="A121" s="177" t="s">
        <v>303</v>
      </c>
      <c r="B121" s="27" t="s">
        <v>302</v>
      </c>
      <c r="C121" s="27"/>
      <c r="D121" s="30"/>
      <c r="E121" s="85">
        <v>4</v>
      </c>
      <c r="F121" s="85">
        <v>0</v>
      </c>
    </row>
    <row r="122" spans="1:6" s="1" customFormat="1" ht="46.5" x14ac:dyDescent="0.2">
      <c r="A122" s="29" t="s">
        <v>11</v>
      </c>
      <c r="B122" s="27" t="s">
        <v>302</v>
      </c>
      <c r="C122" s="27">
        <v>200</v>
      </c>
      <c r="D122" s="30"/>
      <c r="E122" s="85">
        <v>4</v>
      </c>
      <c r="F122" s="85">
        <v>0</v>
      </c>
    </row>
    <row r="123" spans="1:6" s="1" customFormat="1" ht="23.25" x14ac:dyDescent="0.2">
      <c r="A123" s="176" t="s">
        <v>301</v>
      </c>
      <c r="B123" s="27" t="s">
        <v>302</v>
      </c>
      <c r="C123" s="27">
        <v>200</v>
      </c>
      <c r="D123" s="30" t="s">
        <v>55</v>
      </c>
      <c r="E123" s="85">
        <v>4</v>
      </c>
      <c r="F123" s="85">
        <v>0</v>
      </c>
    </row>
    <row r="124" spans="1:6" s="1" customFormat="1" ht="60.75" customHeight="1" x14ac:dyDescent="0.2">
      <c r="A124" s="166" t="s">
        <v>276</v>
      </c>
      <c r="B124" s="100" t="s">
        <v>283</v>
      </c>
      <c r="C124" s="27"/>
      <c r="D124" s="30"/>
      <c r="E124" s="102">
        <v>520</v>
      </c>
      <c r="F124" s="102">
        <v>510</v>
      </c>
    </row>
    <row r="125" spans="1:6" s="1" customFormat="1" ht="60.75" customHeight="1" x14ac:dyDescent="0.2">
      <c r="A125" s="38" t="s">
        <v>195</v>
      </c>
      <c r="B125" s="27" t="s">
        <v>282</v>
      </c>
      <c r="C125" s="27"/>
      <c r="D125" s="30"/>
      <c r="E125" s="85">
        <v>520</v>
      </c>
      <c r="F125" s="85">
        <v>510</v>
      </c>
    </row>
    <row r="126" spans="1:6" s="1" customFormat="1" ht="49.5" customHeight="1" x14ac:dyDescent="0.2">
      <c r="A126" s="153" t="s">
        <v>277</v>
      </c>
      <c r="B126" s="27" t="s">
        <v>281</v>
      </c>
      <c r="C126" s="27">
        <v>200</v>
      </c>
      <c r="D126" s="30"/>
      <c r="E126" s="85">
        <v>520</v>
      </c>
      <c r="F126" s="85">
        <v>510</v>
      </c>
    </row>
    <row r="127" spans="1:6" s="1" customFormat="1" ht="53.25" customHeight="1" x14ac:dyDescent="0.2">
      <c r="A127" s="29" t="s">
        <v>11</v>
      </c>
      <c r="B127" s="27" t="s">
        <v>280</v>
      </c>
      <c r="C127" s="27">
        <v>200</v>
      </c>
      <c r="D127" s="30" t="s">
        <v>149</v>
      </c>
      <c r="E127" s="85">
        <v>10</v>
      </c>
      <c r="F127" s="85">
        <v>0</v>
      </c>
    </row>
    <row r="128" spans="1:6" s="1" customFormat="1" ht="70.5" customHeight="1" x14ac:dyDescent="0.2">
      <c r="A128" s="96" t="s">
        <v>278</v>
      </c>
      <c r="B128" s="27" t="s">
        <v>279</v>
      </c>
      <c r="C128" s="27"/>
      <c r="D128" s="30"/>
      <c r="E128" s="85">
        <v>510</v>
      </c>
      <c r="F128" s="85">
        <v>510</v>
      </c>
    </row>
    <row r="129" spans="1:6" s="1" customFormat="1" ht="46.5" x14ac:dyDescent="0.2">
      <c r="A129" s="29" t="s">
        <v>11</v>
      </c>
      <c r="B129" s="27" t="s">
        <v>279</v>
      </c>
      <c r="C129" s="27">
        <v>200</v>
      </c>
      <c r="D129" s="30" t="s">
        <v>149</v>
      </c>
      <c r="E129" s="85">
        <v>510</v>
      </c>
      <c r="F129" s="85">
        <v>510</v>
      </c>
    </row>
    <row r="130" spans="1:6" s="1" customFormat="1" ht="23.25" x14ac:dyDescent="0.2">
      <c r="A130" s="167" t="s">
        <v>25</v>
      </c>
      <c r="B130" s="27" t="s">
        <v>279</v>
      </c>
      <c r="C130" s="112">
        <v>200</v>
      </c>
      <c r="D130" s="113" t="s">
        <v>149</v>
      </c>
      <c r="E130" s="114">
        <v>510</v>
      </c>
      <c r="F130" s="114">
        <v>510</v>
      </c>
    </row>
    <row r="131" spans="1:6" s="1" customFormat="1" ht="96.75" customHeight="1" x14ac:dyDescent="0.2">
      <c r="A131" s="169" t="s">
        <v>286</v>
      </c>
      <c r="B131" s="172" t="s">
        <v>82</v>
      </c>
      <c r="C131" s="112"/>
      <c r="D131" s="113"/>
      <c r="E131" s="171">
        <v>1510.9</v>
      </c>
      <c r="F131" s="171">
        <v>1510.9</v>
      </c>
    </row>
    <row r="132" spans="1:6" s="1" customFormat="1" ht="36.75" customHeight="1" x14ac:dyDescent="0.2">
      <c r="A132" s="168" t="s">
        <v>288</v>
      </c>
      <c r="B132" s="112" t="s">
        <v>300</v>
      </c>
      <c r="C132" s="112"/>
      <c r="D132" s="113"/>
      <c r="E132" s="114">
        <v>1510.9</v>
      </c>
      <c r="F132" s="114">
        <v>1510.9</v>
      </c>
    </row>
    <row r="133" spans="1:6" s="1" customFormat="1" ht="99.75" customHeight="1" x14ac:dyDescent="0.2">
      <c r="A133" s="170" t="s">
        <v>289</v>
      </c>
      <c r="B133" s="112" t="s">
        <v>290</v>
      </c>
      <c r="C133" s="112"/>
      <c r="D133" s="113"/>
      <c r="E133" s="114">
        <v>1510.9</v>
      </c>
      <c r="F133" s="114">
        <v>1510.9</v>
      </c>
    </row>
    <row r="134" spans="1:6" s="1" customFormat="1" ht="69.75" x14ac:dyDescent="0.2">
      <c r="A134" s="167" t="s">
        <v>287</v>
      </c>
      <c r="B134" s="112" t="s">
        <v>285</v>
      </c>
      <c r="C134" s="112"/>
      <c r="D134" s="113"/>
      <c r="E134" s="114">
        <v>10.9</v>
      </c>
      <c r="F134" s="114">
        <v>10.9</v>
      </c>
    </row>
    <row r="135" spans="1:6" s="1" customFormat="1" ht="46.5" x14ac:dyDescent="0.2">
      <c r="A135" s="29" t="s">
        <v>11</v>
      </c>
      <c r="B135" s="112" t="s">
        <v>285</v>
      </c>
      <c r="C135" s="112">
        <v>200</v>
      </c>
      <c r="D135" s="113"/>
      <c r="E135" s="114">
        <v>10.9</v>
      </c>
      <c r="F135" s="114">
        <v>10.9</v>
      </c>
    </row>
    <row r="136" spans="1:6" s="1" customFormat="1" ht="23.25" x14ac:dyDescent="0.2">
      <c r="A136" s="167" t="s">
        <v>25</v>
      </c>
      <c r="B136" s="112" t="s">
        <v>285</v>
      </c>
      <c r="C136" s="112">
        <v>200</v>
      </c>
      <c r="D136" s="113" t="s">
        <v>149</v>
      </c>
      <c r="E136" s="114">
        <v>10.9</v>
      </c>
      <c r="F136" s="114">
        <v>10.9</v>
      </c>
    </row>
    <row r="137" spans="1:6" s="1" customFormat="1" ht="46.5" x14ac:dyDescent="0.2">
      <c r="A137" s="29" t="s">
        <v>11</v>
      </c>
      <c r="B137" s="112" t="s">
        <v>284</v>
      </c>
      <c r="C137" s="112">
        <v>200</v>
      </c>
      <c r="D137" s="113"/>
      <c r="E137" s="114">
        <v>1500</v>
      </c>
      <c r="F137" s="114">
        <v>1500</v>
      </c>
    </row>
    <row r="138" spans="1:6" s="1" customFormat="1" ht="23.25" x14ac:dyDescent="0.2">
      <c r="A138" s="167" t="s">
        <v>25</v>
      </c>
      <c r="B138" s="112" t="s">
        <v>284</v>
      </c>
      <c r="C138" s="112">
        <v>200</v>
      </c>
      <c r="D138" s="113" t="s">
        <v>149</v>
      </c>
      <c r="E138" s="114">
        <v>1500</v>
      </c>
      <c r="F138" s="114">
        <v>1500</v>
      </c>
    </row>
    <row r="139" spans="1:6" s="1" customFormat="1" ht="93" customHeight="1" x14ac:dyDescent="0.3">
      <c r="A139" s="173" t="s">
        <v>298</v>
      </c>
      <c r="B139" s="172" t="s">
        <v>297</v>
      </c>
      <c r="C139" s="112"/>
      <c r="D139" s="113"/>
      <c r="E139" s="171">
        <v>1966.2</v>
      </c>
      <c r="F139" s="171">
        <v>1563.7</v>
      </c>
    </row>
    <row r="140" spans="1:6" s="1" customFormat="1" ht="23.25" x14ac:dyDescent="0.2">
      <c r="A140" s="38" t="s">
        <v>195</v>
      </c>
      <c r="B140" s="112" t="s">
        <v>296</v>
      </c>
      <c r="C140" s="112"/>
      <c r="D140" s="113"/>
      <c r="E140" s="114">
        <v>1966.2</v>
      </c>
      <c r="F140" s="114">
        <v>1563.7</v>
      </c>
    </row>
    <row r="141" spans="1:6" s="1" customFormat="1" ht="76.5" customHeight="1" x14ac:dyDescent="0.35">
      <c r="A141" s="174" t="s">
        <v>299</v>
      </c>
      <c r="B141" s="112" t="s">
        <v>295</v>
      </c>
      <c r="C141" s="112"/>
      <c r="D141" s="113"/>
      <c r="E141" s="114">
        <v>1966.2</v>
      </c>
      <c r="F141" s="114">
        <v>1563.7</v>
      </c>
    </row>
    <row r="142" spans="1:6" s="1" customFormat="1" ht="125.25" customHeight="1" x14ac:dyDescent="0.2">
      <c r="A142" s="96" t="s">
        <v>293</v>
      </c>
      <c r="B142" s="112" t="s">
        <v>294</v>
      </c>
      <c r="C142" s="112"/>
      <c r="D142" s="113"/>
      <c r="E142" s="114">
        <v>1276.9000000000001</v>
      </c>
      <c r="F142" s="114">
        <v>1101.8</v>
      </c>
    </row>
    <row r="143" spans="1:6" s="1" customFormat="1" ht="46.5" x14ac:dyDescent="0.2">
      <c r="A143" s="29" t="s">
        <v>11</v>
      </c>
      <c r="B143" s="112" t="s">
        <v>294</v>
      </c>
      <c r="C143" s="112"/>
      <c r="D143" s="113"/>
      <c r="E143" s="114">
        <v>1276.9000000000001</v>
      </c>
      <c r="F143" s="114">
        <v>1101.8</v>
      </c>
    </row>
    <row r="144" spans="1:6" s="1" customFormat="1" ht="23.25" x14ac:dyDescent="0.2">
      <c r="A144" s="167" t="s">
        <v>21</v>
      </c>
      <c r="B144" s="112" t="s">
        <v>294</v>
      </c>
      <c r="C144" s="112">
        <v>200</v>
      </c>
      <c r="D144" s="113" t="s">
        <v>44</v>
      </c>
      <c r="E144" s="114">
        <v>1276.9000000000001</v>
      </c>
      <c r="F144" s="114">
        <v>1101.8</v>
      </c>
    </row>
    <row r="145" spans="1:6" s="1" customFormat="1" ht="69.75" x14ac:dyDescent="0.2">
      <c r="A145" s="167" t="s">
        <v>292</v>
      </c>
      <c r="B145" s="112" t="s">
        <v>291</v>
      </c>
      <c r="C145" s="112"/>
      <c r="D145" s="113"/>
      <c r="E145" s="114">
        <v>689.3</v>
      </c>
      <c r="F145" s="114">
        <v>461.9</v>
      </c>
    </row>
    <row r="146" spans="1:6" s="1" customFormat="1" ht="46.5" x14ac:dyDescent="0.2">
      <c r="A146" s="29" t="s">
        <v>11</v>
      </c>
      <c r="B146" s="112" t="s">
        <v>291</v>
      </c>
      <c r="C146" s="112">
        <v>200</v>
      </c>
      <c r="D146" s="113"/>
      <c r="E146" s="114">
        <v>689.3</v>
      </c>
      <c r="F146" s="114">
        <v>461.9</v>
      </c>
    </row>
    <row r="147" spans="1:6" s="1" customFormat="1" ht="23.25" x14ac:dyDescent="0.2">
      <c r="A147" s="167" t="s">
        <v>21</v>
      </c>
      <c r="B147" s="112" t="s">
        <v>291</v>
      </c>
      <c r="C147" s="112">
        <v>200</v>
      </c>
      <c r="D147" s="113" t="s">
        <v>44</v>
      </c>
      <c r="E147" s="114">
        <v>689.3</v>
      </c>
      <c r="F147" s="114">
        <v>461.9</v>
      </c>
    </row>
    <row r="148" spans="1:6" s="1" customFormat="1" ht="67.5" x14ac:dyDescent="0.2">
      <c r="A148" s="38" t="s">
        <v>242</v>
      </c>
      <c r="B148" s="26" t="s">
        <v>243</v>
      </c>
      <c r="C148" s="26"/>
      <c r="D148" s="26"/>
      <c r="E148" s="88">
        <v>7784.6</v>
      </c>
      <c r="F148" s="39">
        <v>7205.6</v>
      </c>
    </row>
    <row r="149" spans="1:6" s="1" customFormat="1" ht="24.75" customHeight="1" x14ac:dyDescent="0.2">
      <c r="A149" s="38" t="s">
        <v>195</v>
      </c>
      <c r="B149" s="26" t="s">
        <v>244</v>
      </c>
      <c r="C149" s="26"/>
      <c r="D149" s="26"/>
      <c r="E149" s="88">
        <v>4314.6000000000004</v>
      </c>
      <c r="F149" s="88">
        <v>4314.6000000000004</v>
      </c>
    </row>
    <row r="150" spans="1:6" s="1" customFormat="1" ht="69.75" x14ac:dyDescent="0.2">
      <c r="A150" s="32" t="s">
        <v>182</v>
      </c>
      <c r="B150" s="27" t="s">
        <v>245</v>
      </c>
      <c r="C150" s="26"/>
      <c r="D150" s="26"/>
      <c r="E150" s="85">
        <v>4314.6000000000004</v>
      </c>
      <c r="F150" s="31">
        <v>4314.6000000000004</v>
      </c>
    </row>
    <row r="151" spans="1:6" s="1" customFormat="1" ht="0.6" customHeight="1" x14ac:dyDescent="0.2">
      <c r="A151" s="124"/>
      <c r="B151" s="27" t="s">
        <v>183</v>
      </c>
      <c r="C151" s="26"/>
      <c r="D151" s="26"/>
      <c r="E151" s="86"/>
      <c r="F151" s="44"/>
    </row>
    <row r="152" spans="1:6" s="1" customFormat="1" ht="46.5" x14ac:dyDescent="0.2">
      <c r="A152" s="29" t="s">
        <v>73</v>
      </c>
      <c r="B152" s="27" t="s">
        <v>246</v>
      </c>
      <c r="C152" s="27">
        <v>600</v>
      </c>
      <c r="D152" s="27"/>
      <c r="E152" s="85">
        <f t="shared" ref="E152:F152" si="21">E153</f>
        <v>1843.4</v>
      </c>
      <c r="F152" s="85">
        <f t="shared" si="21"/>
        <v>1843.4</v>
      </c>
    </row>
    <row r="153" spans="1:6" s="1" customFormat="1" ht="33" customHeight="1" x14ac:dyDescent="0.2">
      <c r="A153" s="32" t="s">
        <v>74</v>
      </c>
      <c r="B153" s="27" t="s">
        <v>246</v>
      </c>
      <c r="C153" s="27">
        <v>600</v>
      </c>
      <c r="D153" s="30" t="s">
        <v>75</v>
      </c>
      <c r="E153" s="85">
        <v>1843.4</v>
      </c>
      <c r="F153" s="85">
        <v>1843.4</v>
      </c>
    </row>
    <row r="154" spans="1:6" s="1" customFormat="1" ht="1.9" hidden="1" customHeight="1" x14ac:dyDescent="0.2">
      <c r="A154" s="32" t="s">
        <v>76</v>
      </c>
      <c r="B154" s="27" t="s">
        <v>168</v>
      </c>
      <c r="C154" s="27"/>
      <c r="D154" s="30"/>
      <c r="E154" s="86">
        <f t="shared" ref="E154:F155" si="22">E155</f>
        <v>0</v>
      </c>
      <c r="F154" s="86">
        <f t="shared" si="22"/>
        <v>0</v>
      </c>
    </row>
    <row r="155" spans="1:6" s="1" customFormat="1" ht="55.9" hidden="1" customHeight="1" x14ac:dyDescent="0.2">
      <c r="A155" s="29" t="s">
        <v>169</v>
      </c>
      <c r="B155" s="27" t="s">
        <v>168</v>
      </c>
      <c r="C155" s="27">
        <v>600</v>
      </c>
      <c r="D155" s="30"/>
      <c r="E155" s="85">
        <f t="shared" si="22"/>
        <v>0</v>
      </c>
      <c r="F155" s="85">
        <f t="shared" si="22"/>
        <v>0</v>
      </c>
    </row>
    <row r="156" spans="1:6" s="1" customFormat="1" ht="70.150000000000006" hidden="1" customHeight="1" x14ac:dyDescent="0.2">
      <c r="A156" s="32" t="s">
        <v>74</v>
      </c>
      <c r="B156" s="27" t="s">
        <v>168</v>
      </c>
      <c r="C156" s="27">
        <v>600</v>
      </c>
      <c r="D156" s="30" t="s">
        <v>75</v>
      </c>
      <c r="E156" s="85"/>
      <c r="F156" s="85">
        <v>0</v>
      </c>
    </row>
    <row r="157" spans="1:6" s="1" customFormat="1" ht="67.900000000000006" hidden="1" customHeight="1" x14ac:dyDescent="0.2">
      <c r="A157" s="32" t="s">
        <v>77</v>
      </c>
      <c r="B157" s="27" t="s">
        <v>78</v>
      </c>
      <c r="C157" s="27"/>
      <c r="D157" s="30"/>
      <c r="E157" s="86">
        <f t="shared" ref="E157:F158" si="23">E158</f>
        <v>0</v>
      </c>
      <c r="F157" s="86">
        <f t="shared" si="23"/>
        <v>0</v>
      </c>
    </row>
    <row r="158" spans="1:6" s="1" customFormat="1" ht="60" hidden="1" customHeight="1" x14ac:dyDescent="0.2">
      <c r="A158" s="29" t="s">
        <v>73</v>
      </c>
      <c r="B158" s="27" t="s">
        <v>78</v>
      </c>
      <c r="C158" s="27">
        <v>600</v>
      </c>
      <c r="D158" s="30"/>
      <c r="E158" s="85">
        <f t="shared" si="23"/>
        <v>0</v>
      </c>
      <c r="F158" s="85">
        <f t="shared" si="23"/>
        <v>0</v>
      </c>
    </row>
    <row r="159" spans="1:6" s="1" customFormat="1" ht="52.15" hidden="1" customHeight="1" x14ac:dyDescent="0.2">
      <c r="A159" s="32" t="s">
        <v>74</v>
      </c>
      <c r="B159" s="27" t="s">
        <v>78</v>
      </c>
      <c r="C159" s="27">
        <v>600</v>
      </c>
      <c r="D159" s="30" t="s">
        <v>75</v>
      </c>
      <c r="E159" s="85"/>
      <c r="F159" s="85">
        <f>E159+E159*5%</f>
        <v>0</v>
      </c>
    </row>
    <row r="160" spans="1:6" s="1" customFormat="1" ht="52.15" customHeight="1" x14ac:dyDescent="0.2">
      <c r="A160" s="32" t="s">
        <v>118</v>
      </c>
      <c r="B160" s="27" t="s">
        <v>256</v>
      </c>
      <c r="C160" s="27">
        <v>600</v>
      </c>
      <c r="D160" s="30"/>
      <c r="E160" s="85">
        <v>505</v>
      </c>
      <c r="F160" s="85">
        <v>505</v>
      </c>
    </row>
    <row r="161" spans="1:6" s="1" customFormat="1" ht="29.25" customHeight="1" x14ac:dyDescent="0.2">
      <c r="A161" s="32" t="s">
        <v>74</v>
      </c>
      <c r="B161" s="27" t="s">
        <v>256</v>
      </c>
      <c r="C161" s="27">
        <v>600</v>
      </c>
      <c r="D161" s="30" t="s">
        <v>75</v>
      </c>
      <c r="E161" s="85">
        <v>505</v>
      </c>
      <c r="F161" s="85">
        <v>505</v>
      </c>
    </row>
    <row r="162" spans="1:6" s="1" customFormat="1" ht="46.5" x14ac:dyDescent="0.2">
      <c r="A162" s="32" t="s">
        <v>77</v>
      </c>
      <c r="B162" s="27" t="s">
        <v>248</v>
      </c>
      <c r="C162" s="27"/>
      <c r="D162" s="30"/>
      <c r="E162" s="105">
        <f t="shared" ref="E162:F163" si="24">E163</f>
        <v>1766.2</v>
      </c>
      <c r="F162" s="105">
        <f t="shared" si="24"/>
        <v>1766.2</v>
      </c>
    </row>
    <row r="163" spans="1:6" s="1" customFormat="1" ht="57.75" customHeight="1" x14ac:dyDescent="0.2">
      <c r="A163" s="29" t="s">
        <v>73</v>
      </c>
      <c r="B163" s="27" t="s">
        <v>248</v>
      </c>
      <c r="C163" s="27">
        <v>600</v>
      </c>
      <c r="D163" s="30"/>
      <c r="E163" s="85">
        <f t="shared" si="24"/>
        <v>1766.2</v>
      </c>
      <c r="F163" s="85">
        <f t="shared" si="24"/>
        <v>1766.2</v>
      </c>
    </row>
    <row r="164" spans="1:6" s="1" customFormat="1" ht="31.5" customHeight="1" x14ac:dyDescent="0.2">
      <c r="A164" s="32" t="s">
        <v>74</v>
      </c>
      <c r="B164" s="27" t="s">
        <v>248</v>
      </c>
      <c r="C164" s="27">
        <v>600</v>
      </c>
      <c r="D164" s="30" t="s">
        <v>75</v>
      </c>
      <c r="E164" s="85">
        <v>1766.2</v>
      </c>
      <c r="F164" s="85">
        <v>1766.2</v>
      </c>
    </row>
    <row r="165" spans="1:6" s="1" customFormat="1" ht="78" hidden="1" customHeight="1" x14ac:dyDescent="0.2">
      <c r="A165" s="73" t="s">
        <v>79</v>
      </c>
      <c r="B165" s="112" t="s">
        <v>80</v>
      </c>
      <c r="C165" s="112"/>
      <c r="D165" s="112"/>
      <c r="E165" s="114" t="e">
        <f>E166+#REF!</f>
        <v>#REF!</v>
      </c>
      <c r="F165" s="114" t="e">
        <f>F166+#REF!</f>
        <v>#REF!</v>
      </c>
    </row>
    <row r="166" spans="1:6" s="1" customFormat="1" ht="3" hidden="1" customHeight="1" x14ac:dyDescent="0.2">
      <c r="A166" s="138" t="s">
        <v>207</v>
      </c>
      <c r="B166" s="139" t="s">
        <v>208</v>
      </c>
      <c r="C166" s="139">
        <v>600</v>
      </c>
      <c r="D166" s="139"/>
      <c r="E166" s="140">
        <f t="shared" ref="E166:F167" si="25">E167</f>
        <v>0</v>
      </c>
      <c r="F166" s="140">
        <f t="shared" si="25"/>
        <v>0</v>
      </c>
    </row>
    <row r="167" spans="1:6" s="1" customFormat="1" ht="89.45" hidden="1" customHeight="1" x14ac:dyDescent="0.2">
      <c r="A167" s="138" t="s">
        <v>73</v>
      </c>
      <c r="B167" s="139" t="s">
        <v>208</v>
      </c>
      <c r="C167" s="139">
        <v>600</v>
      </c>
      <c r="D167" s="139" t="s">
        <v>206</v>
      </c>
      <c r="E167" s="141"/>
      <c r="F167" s="141">
        <f t="shared" si="25"/>
        <v>0</v>
      </c>
    </row>
    <row r="168" spans="1:6" s="1" customFormat="1" ht="46.15" hidden="1" customHeight="1" x14ac:dyDescent="0.2">
      <c r="A168" s="135" t="s">
        <v>204</v>
      </c>
      <c r="B168" s="112" t="s">
        <v>205</v>
      </c>
      <c r="C168" s="112">
        <v>600</v>
      </c>
      <c r="D168" s="112"/>
      <c r="E168" s="114">
        <v>40</v>
      </c>
      <c r="F168" s="114">
        <v>0</v>
      </c>
    </row>
    <row r="169" spans="1:6" s="1" customFormat="1" ht="72" hidden="1" customHeight="1" x14ac:dyDescent="0.2">
      <c r="A169" s="59" t="s">
        <v>81</v>
      </c>
      <c r="B169" s="133" t="s">
        <v>82</v>
      </c>
      <c r="C169" s="133"/>
      <c r="D169" s="133"/>
      <c r="E169" s="134">
        <f t="shared" ref="E169:F172" si="26">E170</f>
        <v>0</v>
      </c>
      <c r="F169" s="136">
        <f t="shared" si="26"/>
        <v>0</v>
      </c>
    </row>
    <row r="170" spans="1:6" s="1" customFormat="1" ht="73.150000000000006" hidden="1" customHeight="1" x14ac:dyDescent="0.2">
      <c r="A170" s="58" t="s">
        <v>83</v>
      </c>
      <c r="B170" s="49" t="s">
        <v>84</v>
      </c>
      <c r="C170" s="49"/>
      <c r="D170" s="49"/>
      <c r="E170" s="93">
        <f t="shared" si="26"/>
        <v>0</v>
      </c>
      <c r="F170" s="53">
        <f t="shared" si="26"/>
        <v>0</v>
      </c>
    </row>
    <row r="171" spans="1:6" s="1" customFormat="1" ht="79.900000000000006" hidden="1" customHeight="1" x14ac:dyDescent="0.2">
      <c r="A171" s="58" t="s">
        <v>18</v>
      </c>
      <c r="B171" s="49" t="s">
        <v>85</v>
      </c>
      <c r="C171" s="49"/>
      <c r="D171" s="49"/>
      <c r="E171" s="92">
        <f t="shared" si="26"/>
        <v>0</v>
      </c>
      <c r="F171" s="51">
        <f t="shared" si="26"/>
        <v>0</v>
      </c>
    </row>
    <row r="172" spans="1:6" ht="69" hidden="1" customHeight="1" x14ac:dyDescent="0.25">
      <c r="A172" s="29" t="s">
        <v>11</v>
      </c>
      <c r="B172" s="49" t="s">
        <v>85</v>
      </c>
      <c r="C172" s="49">
        <v>200</v>
      </c>
      <c r="D172" s="49"/>
      <c r="E172" s="92">
        <f t="shared" si="26"/>
        <v>0</v>
      </c>
      <c r="F172" s="51">
        <f t="shared" si="26"/>
        <v>0</v>
      </c>
    </row>
    <row r="173" spans="1:6" ht="76.150000000000006" hidden="1" customHeight="1" x14ac:dyDescent="0.25">
      <c r="A173" s="58" t="s">
        <v>12</v>
      </c>
      <c r="B173" s="49" t="s">
        <v>85</v>
      </c>
      <c r="C173" s="49">
        <v>200</v>
      </c>
      <c r="D173" s="50" t="s">
        <v>13</v>
      </c>
      <c r="E173" s="92"/>
      <c r="F173" s="51">
        <f>E173+E173*5%</f>
        <v>0</v>
      </c>
    </row>
    <row r="174" spans="1:6" ht="102" hidden="1" customHeight="1" x14ac:dyDescent="0.25">
      <c r="A174" s="62" t="s">
        <v>86</v>
      </c>
      <c r="B174" s="60" t="s">
        <v>82</v>
      </c>
      <c r="C174" s="60"/>
      <c r="D174" s="63"/>
      <c r="E174" s="94">
        <f t="shared" ref="E174:F177" si="27">E175</f>
        <v>0</v>
      </c>
      <c r="F174" s="61">
        <f t="shared" si="27"/>
        <v>0</v>
      </c>
    </row>
    <row r="175" spans="1:6" ht="1.1499999999999999" customHeight="1" x14ac:dyDescent="0.25">
      <c r="A175" s="52" t="s">
        <v>87</v>
      </c>
      <c r="B175" s="49" t="s">
        <v>84</v>
      </c>
      <c r="C175" s="49"/>
      <c r="D175" s="50"/>
      <c r="E175" s="93">
        <f t="shared" si="27"/>
        <v>0</v>
      </c>
      <c r="F175" s="53">
        <f t="shared" si="27"/>
        <v>0</v>
      </c>
    </row>
    <row r="176" spans="1:6" ht="67.150000000000006" hidden="1" customHeight="1" x14ac:dyDescent="0.25">
      <c r="A176" s="58"/>
      <c r="B176" s="49" t="s">
        <v>84</v>
      </c>
      <c r="C176" s="49"/>
      <c r="D176" s="50"/>
      <c r="E176" s="92">
        <f t="shared" si="27"/>
        <v>0</v>
      </c>
      <c r="F176" s="51">
        <f t="shared" si="27"/>
        <v>0</v>
      </c>
    </row>
    <row r="177" spans="1:1022" ht="102" hidden="1" customHeight="1" x14ac:dyDescent="0.25">
      <c r="A177" s="29" t="s">
        <v>11</v>
      </c>
      <c r="B177" s="49" t="s">
        <v>84</v>
      </c>
      <c r="C177" s="49">
        <v>200</v>
      </c>
      <c r="D177" s="50"/>
      <c r="E177" s="92">
        <f t="shared" si="27"/>
        <v>0</v>
      </c>
      <c r="F177" s="51">
        <f t="shared" si="27"/>
        <v>0</v>
      </c>
    </row>
    <row r="178" spans="1:1022" ht="82.9" hidden="1" customHeight="1" x14ac:dyDescent="0.25">
      <c r="A178" s="52" t="s">
        <v>12</v>
      </c>
      <c r="B178" s="49" t="s">
        <v>84</v>
      </c>
      <c r="C178" s="49">
        <v>200</v>
      </c>
      <c r="D178" s="50" t="s">
        <v>13</v>
      </c>
      <c r="E178" s="92"/>
      <c r="F178" s="51">
        <f>E178+E178*5%</f>
        <v>0</v>
      </c>
    </row>
    <row r="179" spans="1:1022" s="6" customFormat="1" ht="81" hidden="1" customHeight="1" x14ac:dyDescent="0.25">
      <c r="A179" s="59" t="s">
        <v>88</v>
      </c>
      <c r="B179" s="60" t="s">
        <v>89</v>
      </c>
      <c r="C179" s="60"/>
      <c r="D179" s="63"/>
      <c r="E179" s="94">
        <f t="shared" ref="E179:F181" si="28">E180</f>
        <v>0</v>
      </c>
      <c r="F179" s="61">
        <f t="shared" si="28"/>
        <v>0</v>
      </c>
      <c r="AMG179" s="11"/>
      <c r="AMH179" s="11"/>
    </row>
    <row r="180" spans="1:1022" ht="85.9" hidden="1" customHeight="1" x14ac:dyDescent="0.25">
      <c r="A180" s="58" t="s">
        <v>14</v>
      </c>
      <c r="B180" s="49" t="s">
        <v>90</v>
      </c>
      <c r="C180" s="49"/>
      <c r="D180" s="50"/>
      <c r="E180" s="93">
        <f t="shared" si="28"/>
        <v>0</v>
      </c>
      <c r="F180" s="53">
        <f t="shared" si="28"/>
        <v>0</v>
      </c>
    </row>
    <row r="181" spans="1:1022" ht="79.900000000000006" hidden="1" customHeight="1" x14ac:dyDescent="0.25">
      <c r="A181" s="29" t="s">
        <v>11</v>
      </c>
      <c r="B181" s="49" t="s">
        <v>90</v>
      </c>
      <c r="C181" s="49">
        <v>200</v>
      </c>
      <c r="D181" s="50"/>
      <c r="E181" s="92">
        <f t="shared" si="28"/>
        <v>0</v>
      </c>
      <c r="F181" s="51">
        <f t="shared" si="28"/>
        <v>0</v>
      </c>
    </row>
    <row r="182" spans="1:1022" ht="1.1499999999999999" hidden="1" customHeight="1" x14ac:dyDescent="0.25">
      <c r="A182" s="52" t="s">
        <v>12</v>
      </c>
      <c r="B182" s="49" t="s">
        <v>90</v>
      </c>
      <c r="C182" s="49">
        <v>200</v>
      </c>
      <c r="D182" s="50" t="s">
        <v>13</v>
      </c>
      <c r="E182" s="92"/>
      <c r="F182" s="51">
        <f>E182+E182*5%</f>
        <v>0</v>
      </c>
    </row>
    <row r="183" spans="1:1022" s="6" customFormat="1" ht="109.15" hidden="1" customHeight="1" x14ac:dyDescent="0.25">
      <c r="A183" s="59" t="s">
        <v>91</v>
      </c>
      <c r="B183" s="60" t="s">
        <v>92</v>
      </c>
      <c r="C183" s="60"/>
      <c r="D183" s="63"/>
      <c r="E183" s="94">
        <f>E184+E186</f>
        <v>0</v>
      </c>
      <c r="F183" s="61">
        <f>F184+F186</f>
        <v>0</v>
      </c>
      <c r="AMG183" s="12"/>
      <c r="AMH183" s="12"/>
    </row>
    <row r="184" spans="1:1022" ht="55.9" hidden="1" customHeight="1" x14ac:dyDescent="0.25">
      <c r="A184" s="58" t="s">
        <v>20</v>
      </c>
      <c r="B184" s="49" t="s">
        <v>93</v>
      </c>
      <c r="C184" s="49"/>
      <c r="D184" s="50"/>
      <c r="E184" s="95">
        <f>E185</f>
        <v>0</v>
      </c>
      <c r="F184" s="64">
        <f>F185</f>
        <v>0</v>
      </c>
    </row>
    <row r="185" spans="1:1022" ht="67.900000000000006" hidden="1" customHeight="1" x14ac:dyDescent="0.25">
      <c r="A185" s="29" t="s">
        <v>11</v>
      </c>
      <c r="B185" s="49" t="s">
        <v>93</v>
      </c>
      <c r="C185" s="49">
        <v>200</v>
      </c>
      <c r="D185" s="50"/>
      <c r="E185" s="92"/>
      <c r="F185" s="51">
        <f>E185+E185*5%</f>
        <v>0</v>
      </c>
    </row>
    <row r="186" spans="1:1022" ht="75" hidden="1" customHeight="1" x14ac:dyDescent="0.25">
      <c r="A186" s="58" t="s">
        <v>20</v>
      </c>
      <c r="B186" s="49" t="s">
        <v>93</v>
      </c>
      <c r="C186" s="49"/>
      <c r="D186" s="50"/>
      <c r="E186" s="95">
        <f t="shared" ref="E186:F187" si="29">E187</f>
        <v>0</v>
      </c>
      <c r="F186" s="64">
        <f t="shared" si="29"/>
        <v>0</v>
      </c>
    </row>
    <row r="187" spans="1:1022" ht="12" hidden="1" customHeight="1" x14ac:dyDescent="0.25">
      <c r="A187" s="29" t="s">
        <v>11</v>
      </c>
      <c r="B187" s="49" t="s">
        <v>93</v>
      </c>
      <c r="C187" s="49">
        <v>200</v>
      </c>
      <c r="D187" s="50"/>
      <c r="E187" s="92">
        <f t="shared" si="29"/>
        <v>0</v>
      </c>
      <c r="F187" s="51">
        <f t="shared" si="29"/>
        <v>0</v>
      </c>
    </row>
    <row r="188" spans="1:1022" s="1" customFormat="1" ht="87" hidden="1" customHeight="1" x14ac:dyDescent="0.2">
      <c r="A188" s="54" t="s">
        <v>21</v>
      </c>
      <c r="B188" s="55" t="s">
        <v>93</v>
      </c>
      <c r="C188" s="55">
        <v>200</v>
      </c>
      <c r="D188" s="56" t="s">
        <v>44</v>
      </c>
      <c r="E188" s="90"/>
      <c r="F188" s="57">
        <f>E188+E188*5%</f>
        <v>0</v>
      </c>
    </row>
    <row r="189" spans="1:1022" s="1" customFormat="1" ht="51.75" customHeight="1" x14ac:dyDescent="0.2">
      <c r="A189" s="34" t="s">
        <v>247</v>
      </c>
      <c r="B189" s="155" t="s">
        <v>249</v>
      </c>
      <c r="C189" s="27"/>
      <c r="D189" s="30"/>
      <c r="E189" s="85">
        <v>200</v>
      </c>
      <c r="F189" s="159">
        <v>200</v>
      </c>
    </row>
    <row r="190" spans="1:1022" s="1" customFormat="1" ht="62.25" customHeight="1" x14ac:dyDescent="0.2">
      <c r="A190" s="34" t="s">
        <v>250</v>
      </c>
      <c r="B190" s="27" t="s">
        <v>249</v>
      </c>
      <c r="C190" s="27">
        <v>600</v>
      </c>
      <c r="D190" s="30"/>
      <c r="E190" s="85">
        <v>200</v>
      </c>
      <c r="F190" s="31">
        <v>200</v>
      </c>
    </row>
    <row r="191" spans="1:1022" s="1" customFormat="1" ht="34.5" customHeight="1" x14ac:dyDescent="0.2">
      <c r="A191" s="34" t="s">
        <v>74</v>
      </c>
      <c r="B191" s="27" t="s">
        <v>249</v>
      </c>
      <c r="C191" s="27">
        <v>600</v>
      </c>
      <c r="D191" s="30" t="s">
        <v>75</v>
      </c>
      <c r="E191" s="85">
        <v>200</v>
      </c>
      <c r="F191" s="31">
        <v>200</v>
      </c>
    </row>
    <row r="192" spans="1:1022" s="1" customFormat="1" ht="34.5" customHeight="1" x14ac:dyDescent="0.2">
      <c r="A192" s="34" t="s">
        <v>258</v>
      </c>
      <c r="B192" s="27" t="s">
        <v>254</v>
      </c>
      <c r="C192" s="27"/>
      <c r="D192" s="30"/>
      <c r="E192" s="85">
        <v>3470</v>
      </c>
      <c r="F192" s="31">
        <v>2891</v>
      </c>
    </row>
    <row r="193" spans="1:6" s="1" customFormat="1" ht="72" customHeight="1" x14ac:dyDescent="0.2">
      <c r="A193" s="34" t="s">
        <v>259</v>
      </c>
      <c r="B193" s="27" t="s">
        <v>253</v>
      </c>
      <c r="C193" s="27"/>
      <c r="D193" s="30"/>
      <c r="E193" s="85">
        <v>3470</v>
      </c>
      <c r="F193" s="31">
        <v>2891</v>
      </c>
    </row>
    <row r="194" spans="1:6" s="1" customFormat="1" ht="63" customHeight="1" x14ac:dyDescent="0.2">
      <c r="A194" s="160" t="s">
        <v>257</v>
      </c>
      <c r="B194" s="27" t="s">
        <v>252</v>
      </c>
      <c r="C194" s="27"/>
      <c r="D194" s="30"/>
      <c r="E194" s="85">
        <v>3470</v>
      </c>
      <c r="F194" s="31">
        <v>2891</v>
      </c>
    </row>
    <row r="195" spans="1:6" s="1" customFormat="1" ht="42" customHeight="1" x14ac:dyDescent="0.2">
      <c r="A195" s="34" t="s">
        <v>251</v>
      </c>
      <c r="B195" s="27" t="s">
        <v>252</v>
      </c>
      <c r="C195" s="27">
        <v>600</v>
      </c>
      <c r="D195" s="30"/>
      <c r="E195" s="85">
        <v>3470</v>
      </c>
      <c r="F195" s="31">
        <v>2891</v>
      </c>
    </row>
    <row r="196" spans="1:6" s="1" customFormat="1" ht="34.5" customHeight="1" x14ac:dyDescent="0.2">
      <c r="A196" s="34" t="s">
        <v>74</v>
      </c>
      <c r="B196" s="27" t="s">
        <v>252</v>
      </c>
      <c r="C196" s="27">
        <v>600</v>
      </c>
      <c r="D196" s="30" t="s">
        <v>75</v>
      </c>
      <c r="E196" s="85">
        <v>3470</v>
      </c>
      <c r="F196" s="31">
        <v>2891</v>
      </c>
    </row>
    <row r="197" spans="1:6" s="1" customFormat="1" ht="126" customHeight="1" x14ac:dyDescent="0.2">
      <c r="A197" s="65" t="s">
        <v>255</v>
      </c>
      <c r="B197" s="26" t="s">
        <v>94</v>
      </c>
      <c r="C197" s="26"/>
      <c r="D197" s="43"/>
      <c r="E197" s="88">
        <v>708.5</v>
      </c>
      <c r="F197" s="39">
        <v>708.5</v>
      </c>
    </row>
    <row r="198" spans="1:6" s="1" customFormat="1" ht="35.25" customHeight="1" x14ac:dyDescent="0.2">
      <c r="A198" s="38" t="s">
        <v>195</v>
      </c>
      <c r="B198" s="26" t="s">
        <v>192</v>
      </c>
      <c r="C198" s="26"/>
      <c r="D198" s="43"/>
      <c r="E198" s="180">
        <v>708.5</v>
      </c>
      <c r="F198" s="180">
        <v>708.5</v>
      </c>
    </row>
    <row r="199" spans="1:6" s="1" customFormat="1" ht="76.5" customHeight="1" x14ac:dyDescent="0.2">
      <c r="A199" s="32" t="s">
        <v>260</v>
      </c>
      <c r="B199" s="27" t="s">
        <v>184</v>
      </c>
      <c r="C199" s="27"/>
      <c r="D199" s="30"/>
      <c r="E199" s="105">
        <f>E200</f>
        <v>708.5</v>
      </c>
      <c r="F199" s="31">
        <f>F202</f>
        <v>708.5</v>
      </c>
    </row>
    <row r="200" spans="1:6" s="1" customFormat="1" ht="50.25" customHeight="1" x14ac:dyDescent="0.2">
      <c r="A200" s="32" t="s">
        <v>261</v>
      </c>
      <c r="B200" s="27" t="s">
        <v>216</v>
      </c>
      <c r="C200" s="27"/>
      <c r="D200" s="30"/>
      <c r="E200" s="85">
        <f>E201</f>
        <v>708.5</v>
      </c>
      <c r="F200" s="85">
        <f>F201</f>
        <v>708.5</v>
      </c>
    </row>
    <row r="201" spans="1:6" s="1" customFormat="1" ht="46.5" x14ac:dyDescent="0.2">
      <c r="A201" s="29" t="s">
        <v>73</v>
      </c>
      <c r="B201" s="27" t="s">
        <v>216</v>
      </c>
      <c r="C201" s="27">
        <v>200</v>
      </c>
      <c r="D201" s="30"/>
      <c r="E201" s="85">
        <f>E202</f>
        <v>708.5</v>
      </c>
      <c r="F201" s="85">
        <f>F202</f>
        <v>708.5</v>
      </c>
    </row>
    <row r="202" spans="1:6" s="1" customFormat="1" ht="23.25" x14ac:dyDescent="0.2">
      <c r="A202" s="34" t="s">
        <v>262</v>
      </c>
      <c r="B202" s="27" t="s">
        <v>216</v>
      </c>
      <c r="C202" s="27">
        <v>200</v>
      </c>
      <c r="D202" s="30" t="s">
        <v>153</v>
      </c>
      <c r="E202" s="85">
        <v>708.5</v>
      </c>
      <c r="F202" s="85">
        <v>708.5</v>
      </c>
    </row>
    <row r="203" spans="1:6" s="1" customFormat="1" ht="22.5" hidden="1" x14ac:dyDescent="0.3">
      <c r="A203" s="66"/>
      <c r="B203" s="67"/>
      <c r="C203" s="67"/>
      <c r="D203" s="23"/>
      <c r="E203" s="88">
        <f>E204</f>
        <v>0</v>
      </c>
      <c r="F203" s="39">
        <f>F204</f>
        <v>0</v>
      </c>
    </row>
    <row r="204" spans="1:6" s="1" customFormat="1" ht="23.25" hidden="1" x14ac:dyDescent="0.2">
      <c r="A204" s="24"/>
      <c r="B204" s="68"/>
      <c r="C204" s="68"/>
      <c r="D204" s="69"/>
      <c r="E204" s="85">
        <f>E205+E208+E210</f>
        <v>0</v>
      </c>
      <c r="F204" s="31">
        <f>F205+F210+F213</f>
        <v>0</v>
      </c>
    </row>
    <row r="205" spans="1:6" s="1" customFormat="1" ht="23.25" hidden="1" x14ac:dyDescent="0.2">
      <c r="A205" s="24"/>
      <c r="B205" s="68"/>
      <c r="C205" s="68"/>
      <c r="D205" s="69"/>
      <c r="E205" s="28"/>
      <c r="F205" s="28">
        <f t="shared" ref="F205:F206" si="30">F206</f>
        <v>0</v>
      </c>
    </row>
    <row r="206" spans="1:6" s="1" customFormat="1" ht="23.25" hidden="1" x14ac:dyDescent="0.2">
      <c r="A206" s="29"/>
      <c r="B206" s="68"/>
      <c r="C206" s="27"/>
      <c r="D206" s="30"/>
      <c r="E206" s="31"/>
      <c r="F206" s="31">
        <f t="shared" si="30"/>
        <v>0</v>
      </c>
    </row>
    <row r="207" spans="1:6" s="1" customFormat="1" ht="30" hidden="1" customHeight="1" x14ac:dyDescent="0.2">
      <c r="A207" s="34"/>
      <c r="B207" s="68"/>
      <c r="C207" s="27"/>
      <c r="D207" s="30"/>
      <c r="E207" s="85"/>
      <c r="F207" s="85">
        <v>0</v>
      </c>
    </row>
    <row r="208" spans="1:6" s="1" customFormat="1" ht="73.900000000000006" hidden="1" customHeight="1" x14ac:dyDescent="0.2">
      <c r="A208" s="24"/>
      <c r="B208" s="68"/>
      <c r="C208" s="27"/>
      <c r="D208" s="30"/>
      <c r="E208" s="85"/>
      <c r="F208" s="31">
        <v>0</v>
      </c>
    </row>
    <row r="209" spans="1:6" s="1" customFormat="1" ht="79.900000000000006" hidden="1" customHeight="1" x14ac:dyDescent="0.2">
      <c r="A209" s="29"/>
      <c r="B209" s="68"/>
      <c r="C209" s="27">
        <v>400</v>
      </c>
      <c r="D209" s="30"/>
      <c r="E209" s="85"/>
      <c r="F209" s="85">
        <v>0</v>
      </c>
    </row>
    <row r="210" spans="1:6" s="1" customFormat="1" ht="79.150000000000006" hidden="1" customHeight="1" x14ac:dyDescent="0.2">
      <c r="A210" s="24"/>
      <c r="B210" s="68"/>
      <c r="C210" s="68"/>
      <c r="D210" s="30"/>
      <c r="E210" s="91">
        <f t="shared" ref="E210:F210" si="31">E211</f>
        <v>0</v>
      </c>
      <c r="F210" s="85">
        <f t="shared" si="31"/>
        <v>0</v>
      </c>
    </row>
    <row r="211" spans="1:6" ht="0.6" hidden="1" customHeight="1" x14ac:dyDescent="0.25">
      <c r="A211" s="29"/>
      <c r="B211" s="68"/>
      <c r="C211" s="27">
        <v>400</v>
      </c>
      <c r="D211" s="30"/>
      <c r="E211" s="85"/>
      <c r="F211" s="85"/>
    </row>
    <row r="212" spans="1:6" ht="44.45" hidden="1" customHeight="1" x14ac:dyDescent="0.25">
      <c r="A212" s="98" t="s">
        <v>166</v>
      </c>
      <c r="B212" s="99" t="s">
        <v>170</v>
      </c>
      <c r="C212" s="100"/>
      <c r="D212" s="101" t="s">
        <v>198</v>
      </c>
      <c r="E212" s="102">
        <v>0</v>
      </c>
      <c r="F212" s="102">
        <f>F213</f>
        <v>0</v>
      </c>
    </row>
    <row r="213" spans="1:6" ht="156.6" hidden="1" customHeight="1" x14ac:dyDescent="0.25">
      <c r="A213" s="103" t="s">
        <v>199</v>
      </c>
      <c r="B213" s="68" t="s">
        <v>170</v>
      </c>
      <c r="C213" s="68"/>
      <c r="D213" s="30"/>
      <c r="E213" s="91">
        <f>E215</f>
        <v>0</v>
      </c>
      <c r="F213" s="85">
        <f>F215</f>
        <v>0</v>
      </c>
    </row>
    <row r="214" spans="1:6" ht="54.6" hidden="1" customHeight="1" x14ac:dyDescent="0.25">
      <c r="A214" s="38" t="s">
        <v>195</v>
      </c>
      <c r="B214" s="68" t="s">
        <v>193</v>
      </c>
      <c r="C214" s="68"/>
      <c r="D214" s="30"/>
      <c r="E214" s="91">
        <v>0</v>
      </c>
      <c r="F214" s="85">
        <v>0</v>
      </c>
    </row>
    <row r="215" spans="1:6" ht="208.15" hidden="1" customHeight="1" x14ac:dyDescent="0.25">
      <c r="A215" s="128" t="s">
        <v>185</v>
      </c>
      <c r="B215" s="68" t="s">
        <v>196</v>
      </c>
      <c r="C215" s="27"/>
      <c r="D215" s="30"/>
      <c r="E215" s="85">
        <f t="shared" ref="E215" si="32">E216</f>
        <v>0</v>
      </c>
      <c r="F215" s="85">
        <f>F216</f>
        <v>0</v>
      </c>
    </row>
    <row r="216" spans="1:6" ht="69" hidden="1" customHeight="1" x14ac:dyDescent="0.25">
      <c r="A216" s="106" t="s">
        <v>167</v>
      </c>
      <c r="B216" s="107" t="s">
        <v>186</v>
      </c>
      <c r="C216" s="78">
        <v>300</v>
      </c>
      <c r="D216" s="108" t="s">
        <v>198</v>
      </c>
      <c r="E216" s="109">
        <v>0</v>
      </c>
      <c r="F216" s="109">
        <v>0</v>
      </c>
    </row>
    <row r="217" spans="1:6" ht="0.6" hidden="1" customHeight="1" x14ac:dyDescent="0.25">
      <c r="A217" s="110" t="s">
        <v>25</v>
      </c>
      <c r="B217" s="111" t="s">
        <v>173</v>
      </c>
      <c r="C217" s="112"/>
      <c r="D217" s="113"/>
      <c r="E217" s="114">
        <v>70</v>
      </c>
      <c r="F217" s="114">
        <v>0</v>
      </c>
    </row>
    <row r="218" spans="1:6" ht="126" hidden="1" customHeight="1" x14ac:dyDescent="0.3">
      <c r="A218" s="132" t="s">
        <v>200</v>
      </c>
      <c r="B218" s="111" t="s">
        <v>173</v>
      </c>
      <c r="C218" s="112"/>
      <c r="D218" s="113"/>
      <c r="E218" s="114">
        <v>0</v>
      </c>
      <c r="F218" s="114">
        <v>0</v>
      </c>
    </row>
    <row r="219" spans="1:6" ht="66.599999999999994" hidden="1" customHeight="1" x14ac:dyDescent="0.25">
      <c r="A219" s="38" t="s">
        <v>195</v>
      </c>
      <c r="B219" s="111" t="s">
        <v>194</v>
      </c>
      <c r="C219" s="27"/>
      <c r="D219" s="30"/>
      <c r="E219" s="85">
        <v>0</v>
      </c>
      <c r="F219" s="85">
        <v>0</v>
      </c>
    </row>
    <row r="220" spans="1:6" ht="33" hidden="1" customHeight="1" x14ac:dyDescent="0.25">
      <c r="A220" s="129"/>
      <c r="B220" s="68"/>
      <c r="C220" s="27"/>
      <c r="D220" s="30"/>
      <c r="E220" s="85"/>
      <c r="F220" s="127"/>
    </row>
    <row r="221" spans="1:6" ht="85.9" hidden="1" customHeight="1" x14ac:dyDescent="0.35">
      <c r="A221" s="130" t="s">
        <v>201</v>
      </c>
      <c r="B221" s="111" t="s">
        <v>197</v>
      </c>
      <c r="C221" s="112"/>
      <c r="D221" s="113"/>
      <c r="E221" s="114">
        <v>0</v>
      </c>
      <c r="F221" s="114">
        <v>0</v>
      </c>
    </row>
    <row r="222" spans="1:6" ht="73.150000000000006" hidden="1" customHeight="1" x14ac:dyDescent="0.35">
      <c r="A222" s="131" t="s">
        <v>202</v>
      </c>
      <c r="B222" s="111" t="s">
        <v>203</v>
      </c>
      <c r="C222" s="112"/>
      <c r="D222" s="113"/>
      <c r="E222" s="114">
        <v>0</v>
      </c>
      <c r="F222" s="114">
        <v>0</v>
      </c>
    </row>
    <row r="223" spans="1:6" ht="69" hidden="1" customHeight="1" x14ac:dyDescent="0.25">
      <c r="A223" s="29" t="s">
        <v>11</v>
      </c>
      <c r="B223" s="111" t="s">
        <v>203</v>
      </c>
      <c r="C223" s="112">
        <v>200</v>
      </c>
      <c r="D223" s="113" t="s">
        <v>149</v>
      </c>
      <c r="E223" s="114">
        <v>0</v>
      </c>
      <c r="F223" s="114">
        <v>0</v>
      </c>
    </row>
    <row r="224" spans="1:6" ht="120" customHeight="1" x14ac:dyDescent="0.25">
      <c r="A224" s="162" t="s">
        <v>264</v>
      </c>
      <c r="B224" s="99" t="s">
        <v>266</v>
      </c>
      <c r="C224" s="27"/>
      <c r="D224" s="30"/>
      <c r="E224" s="102">
        <v>1</v>
      </c>
      <c r="F224" s="85">
        <v>0</v>
      </c>
    </row>
    <row r="225" spans="1:1022" ht="29.25" customHeight="1" x14ac:dyDescent="0.25">
      <c r="A225" s="38" t="s">
        <v>195</v>
      </c>
      <c r="B225" s="68" t="s">
        <v>267</v>
      </c>
      <c r="C225" s="27"/>
      <c r="D225" s="30"/>
      <c r="E225" s="85">
        <v>1</v>
      </c>
      <c r="F225" s="85">
        <v>0</v>
      </c>
    </row>
    <row r="226" spans="1:1022" ht="52.5" customHeight="1" x14ac:dyDescent="0.25">
      <c r="A226" s="163" t="s">
        <v>265</v>
      </c>
      <c r="B226" s="68" t="s">
        <v>268</v>
      </c>
      <c r="C226" s="27"/>
      <c r="D226" s="30"/>
      <c r="E226" s="85">
        <v>1</v>
      </c>
      <c r="F226" s="85">
        <v>0</v>
      </c>
    </row>
    <row r="227" spans="1:1022" ht="33.75" customHeight="1" x14ac:dyDescent="0.25">
      <c r="A227" s="29" t="s">
        <v>160</v>
      </c>
      <c r="B227" s="68" t="s">
        <v>269</v>
      </c>
      <c r="C227" s="27"/>
      <c r="D227" s="30"/>
      <c r="E227" s="85">
        <v>1</v>
      </c>
      <c r="F227" s="85">
        <v>0</v>
      </c>
      <c r="L227" s="161"/>
    </row>
    <row r="228" spans="1:1022" ht="39" customHeight="1" x14ac:dyDescent="0.25">
      <c r="A228" s="29" t="s">
        <v>263</v>
      </c>
      <c r="B228" s="68" t="s">
        <v>269</v>
      </c>
      <c r="C228" s="27">
        <v>300</v>
      </c>
      <c r="D228" s="30" t="s">
        <v>42</v>
      </c>
      <c r="E228" s="85">
        <v>1</v>
      </c>
      <c r="F228" s="85">
        <v>0</v>
      </c>
    </row>
    <row r="229" spans="1:1022" s="6" customFormat="1" ht="22.5" x14ac:dyDescent="0.25">
      <c r="A229" s="38" t="s">
        <v>98</v>
      </c>
      <c r="B229" s="26" t="s">
        <v>99</v>
      </c>
      <c r="C229" s="26"/>
      <c r="D229" s="26"/>
      <c r="E229" s="39">
        <f>E230+E237</f>
        <v>8668.2999999999993</v>
      </c>
      <c r="F229" s="39">
        <f>F230+F237</f>
        <v>8278.6</v>
      </c>
      <c r="AMG229" s="12"/>
      <c r="AMH229" s="12"/>
    </row>
    <row r="230" spans="1:1022" ht="69.75" x14ac:dyDescent="0.25">
      <c r="A230" s="32" t="s">
        <v>100</v>
      </c>
      <c r="B230" s="27" t="s">
        <v>101</v>
      </c>
      <c r="C230" s="27"/>
      <c r="D230" s="27"/>
      <c r="E230" s="152">
        <f>E231</f>
        <v>1442.9</v>
      </c>
      <c r="F230" s="152">
        <f>F231</f>
        <v>1442.9</v>
      </c>
    </row>
    <row r="231" spans="1:1022" ht="23.25" x14ac:dyDescent="0.25">
      <c r="A231" s="32" t="s">
        <v>102</v>
      </c>
      <c r="B231" s="27" t="s">
        <v>103</v>
      </c>
      <c r="C231" s="27"/>
      <c r="D231" s="27"/>
      <c r="E231" s="31">
        <f>E232+E235</f>
        <v>1442.9</v>
      </c>
      <c r="F231" s="31">
        <f>F232+F235</f>
        <v>1442.9</v>
      </c>
    </row>
    <row r="232" spans="1:1022" ht="23.25" x14ac:dyDescent="0.25">
      <c r="A232" s="32" t="s">
        <v>104</v>
      </c>
      <c r="B232" s="27" t="s">
        <v>105</v>
      </c>
      <c r="C232" s="27"/>
      <c r="D232" s="27"/>
      <c r="E232" s="85">
        <f t="shared" ref="E232:E233" si="33">E233</f>
        <v>1277.2</v>
      </c>
      <c r="F232" s="31">
        <v>1277.2</v>
      </c>
    </row>
    <row r="233" spans="1:1022" ht="135" customHeight="1" x14ac:dyDescent="0.25">
      <c r="A233" s="35" t="s">
        <v>106</v>
      </c>
      <c r="B233" s="27" t="s">
        <v>105</v>
      </c>
      <c r="C233" s="27">
        <v>100</v>
      </c>
      <c r="D233" s="27"/>
      <c r="E233" s="85">
        <f t="shared" si="33"/>
        <v>1277.2</v>
      </c>
      <c r="F233" s="31">
        <v>1277.2</v>
      </c>
    </row>
    <row r="234" spans="1:1022" ht="57.6" customHeight="1" x14ac:dyDescent="0.25">
      <c r="A234" s="32" t="s">
        <v>107</v>
      </c>
      <c r="B234" s="27" t="s">
        <v>105</v>
      </c>
      <c r="C234" s="27">
        <v>100</v>
      </c>
      <c r="D234" s="30" t="s">
        <v>108</v>
      </c>
      <c r="E234" s="85">
        <v>1277.2</v>
      </c>
      <c r="F234" s="85">
        <v>1277.2</v>
      </c>
    </row>
    <row r="235" spans="1:1022" ht="66" customHeight="1" x14ac:dyDescent="0.25">
      <c r="A235" s="45" t="s">
        <v>107</v>
      </c>
      <c r="B235" s="115" t="s">
        <v>109</v>
      </c>
      <c r="C235" s="115">
        <v>100</v>
      </c>
      <c r="D235" s="115"/>
      <c r="E235" s="116">
        <f>E236</f>
        <v>165.7</v>
      </c>
      <c r="F235" s="116">
        <f>F236</f>
        <v>165.7</v>
      </c>
    </row>
    <row r="236" spans="1:1022" ht="48" customHeight="1" x14ac:dyDescent="0.25">
      <c r="A236" s="70" t="s">
        <v>106</v>
      </c>
      <c r="B236" s="117" t="s">
        <v>109</v>
      </c>
      <c r="C236" s="118">
        <v>100</v>
      </c>
      <c r="D236" s="119" t="s">
        <v>108</v>
      </c>
      <c r="E236" s="120">
        <v>165.7</v>
      </c>
      <c r="F236" s="121">
        <v>165.7</v>
      </c>
    </row>
    <row r="237" spans="1:1022" s="6" customFormat="1" ht="45" x14ac:dyDescent="0.25">
      <c r="A237" s="38" t="s">
        <v>110</v>
      </c>
      <c r="B237" s="43" t="s">
        <v>111</v>
      </c>
      <c r="C237" s="26"/>
      <c r="D237" s="26"/>
      <c r="E237" s="39">
        <f>E238</f>
        <v>7225.4</v>
      </c>
      <c r="F237" s="39">
        <f>F238</f>
        <v>6835.7</v>
      </c>
      <c r="AMG237" s="12"/>
      <c r="AMH237" s="12"/>
    </row>
    <row r="238" spans="1:1022" ht="23.25" x14ac:dyDescent="0.25">
      <c r="A238" s="32" t="s">
        <v>102</v>
      </c>
      <c r="B238" s="30" t="s">
        <v>112</v>
      </c>
      <c r="C238" s="27"/>
      <c r="D238" s="27"/>
      <c r="E238" s="31">
        <v>7225.4</v>
      </c>
      <c r="F238" s="31">
        <v>6835.7</v>
      </c>
    </row>
    <row r="239" spans="1:1022" ht="23.25" x14ac:dyDescent="0.25">
      <c r="A239" s="32" t="s">
        <v>104</v>
      </c>
      <c r="B239" s="30" t="s">
        <v>113</v>
      </c>
      <c r="C239" s="27"/>
      <c r="D239" s="27"/>
      <c r="E239" s="152">
        <v>6338.7</v>
      </c>
      <c r="F239" s="152">
        <v>5949</v>
      </c>
    </row>
    <row r="240" spans="1:1022" s="1" customFormat="1" ht="122.25" customHeight="1" x14ac:dyDescent="0.2">
      <c r="A240" s="35" t="s">
        <v>106</v>
      </c>
      <c r="B240" s="30" t="s">
        <v>113</v>
      </c>
      <c r="C240" s="27">
        <v>100</v>
      </c>
      <c r="D240" s="27"/>
      <c r="E240" s="102">
        <v>4569.3</v>
      </c>
      <c r="F240" s="102">
        <f>F241</f>
        <v>4569.3</v>
      </c>
    </row>
    <row r="241" spans="1:6" s="1" customFormat="1" ht="46.5" x14ac:dyDescent="0.2">
      <c r="A241" s="32" t="s">
        <v>107</v>
      </c>
      <c r="B241" s="30" t="s">
        <v>113</v>
      </c>
      <c r="C241" s="27">
        <v>100</v>
      </c>
      <c r="D241" s="30" t="s">
        <v>108</v>
      </c>
      <c r="E241" s="85">
        <v>4569.3</v>
      </c>
      <c r="F241" s="85">
        <v>4569.3</v>
      </c>
    </row>
    <row r="242" spans="1:6" s="1" customFormat="1" ht="23.25" x14ac:dyDescent="0.2">
      <c r="A242" s="32" t="s">
        <v>118</v>
      </c>
      <c r="B242" s="30" t="s">
        <v>119</v>
      </c>
      <c r="C242" s="27"/>
      <c r="D242" s="27"/>
      <c r="E242" s="164">
        <f t="shared" ref="E242:F242" si="34">E243</f>
        <v>554.29999999999995</v>
      </c>
      <c r="F242" s="164">
        <f t="shared" si="34"/>
        <v>554.29999999999995</v>
      </c>
    </row>
    <row r="243" spans="1:6" s="1" customFormat="1" ht="46.5" x14ac:dyDescent="0.2">
      <c r="A243" s="32" t="s">
        <v>107</v>
      </c>
      <c r="B243" s="30" t="s">
        <v>119</v>
      </c>
      <c r="C243" s="27">
        <v>100</v>
      </c>
      <c r="D243" s="27"/>
      <c r="E243" s="85">
        <f>E244</f>
        <v>554.29999999999995</v>
      </c>
      <c r="F243" s="85">
        <f>F244</f>
        <v>554.29999999999995</v>
      </c>
    </row>
    <row r="244" spans="1:6" s="1" customFormat="1" ht="93" x14ac:dyDescent="0.2">
      <c r="A244" s="35" t="s">
        <v>106</v>
      </c>
      <c r="B244" s="30" t="s">
        <v>119</v>
      </c>
      <c r="C244" s="27">
        <v>100</v>
      </c>
      <c r="D244" s="30" t="s">
        <v>108</v>
      </c>
      <c r="E244" s="85">
        <v>554.29999999999995</v>
      </c>
      <c r="F244" s="85">
        <v>554.29999999999995</v>
      </c>
    </row>
    <row r="245" spans="1:6" s="1" customFormat="1" ht="69.75" x14ac:dyDescent="0.2">
      <c r="A245" s="32" t="s">
        <v>116</v>
      </c>
      <c r="B245" s="30" t="s">
        <v>113</v>
      </c>
      <c r="C245" s="27">
        <v>200</v>
      </c>
      <c r="D245" s="30"/>
      <c r="E245" s="102">
        <v>1769.4</v>
      </c>
      <c r="F245" s="102">
        <v>1379.7</v>
      </c>
    </row>
    <row r="246" spans="1:6" s="1" customFormat="1" ht="46.5" x14ac:dyDescent="0.2">
      <c r="A246" s="29" t="s">
        <v>11</v>
      </c>
      <c r="B246" s="30" t="s">
        <v>113</v>
      </c>
      <c r="C246" s="27">
        <v>200</v>
      </c>
      <c r="D246" s="27" t="s">
        <v>117</v>
      </c>
      <c r="E246" s="85">
        <v>1769.4</v>
      </c>
      <c r="F246" s="85">
        <v>1379.7</v>
      </c>
    </row>
    <row r="247" spans="1:6" s="1" customFormat="1" ht="90" customHeight="1" x14ac:dyDescent="0.2">
      <c r="A247" s="32" t="s">
        <v>114</v>
      </c>
      <c r="B247" s="30" t="s">
        <v>113</v>
      </c>
      <c r="C247" s="27">
        <v>200</v>
      </c>
      <c r="D247" s="30" t="s">
        <v>115</v>
      </c>
      <c r="E247" s="102">
        <v>102</v>
      </c>
      <c r="F247" s="102">
        <v>102</v>
      </c>
    </row>
    <row r="248" spans="1:6" s="1" customFormat="1" ht="70.900000000000006" hidden="1" customHeight="1" x14ac:dyDescent="0.2">
      <c r="A248" s="32"/>
      <c r="B248" s="30"/>
      <c r="C248" s="27"/>
      <c r="D248" s="27"/>
      <c r="E248" s="85"/>
      <c r="F248" s="85"/>
    </row>
    <row r="249" spans="1:6" s="1" customFormat="1" ht="44.45" hidden="1" customHeight="1" x14ac:dyDescent="0.2">
      <c r="A249" s="142"/>
      <c r="B249" s="143"/>
      <c r="C249" s="144"/>
      <c r="D249" s="144"/>
      <c r="E249" s="145"/>
      <c r="F249" s="145"/>
    </row>
    <row r="250" spans="1:6" s="1" customFormat="1" ht="48" hidden="1" customHeight="1" x14ac:dyDescent="0.2">
      <c r="A250" s="142"/>
      <c r="B250" s="143"/>
      <c r="C250" s="144"/>
      <c r="D250" s="144"/>
      <c r="E250" s="127"/>
      <c r="F250" s="127"/>
    </row>
    <row r="251" spans="1:6" s="1" customFormat="1" ht="46.9" hidden="1" customHeight="1" x14ac:dyDescent="0.2">
      <c r="A251" s="146"/>
      <c r="B251" s="143"/>
      <c r="C251" s="144"/>
      <c r="D251" s="143"/>
      <c r="E251" s="127"/>
      <c r="F251" s="127"/>
    </row>
    <row r="252" spans="1:6" s="1" customFormat="1" ht="0.6" customHeight="1" x14ac:dyDescent="0.2">
      <c r="A252" s="24" t="s">
        <v>120</v>
      </c>
      <c r="B252" s="71" t="s">
        <v>121</v>
      </c>
      <c r="C252" s="27"/>
      <c r="D252" s="30"/>
      <c r="E252" s="86">
        <f>E253</f>
        <v>0</v>
      </c>
      <c r="F252" s="44">
        <f>F253</f>
        <v>0</v>
      </c>
    </row>
    <row r="253" spans="1:6" s="1" customFormat="1" ht="64.900000000000006" hidden="1" customHeight="1" x14ac:dyDescent="0.2">
      <c r="A253" s="24" t="s">
        <v>17</v>
      </c>
      <c r="B253" s="71" t="s">
        <v>121</v>
      </c>
      <c r="C253" s="71" t="s">
        <v>122</v>
      </c>
      <c r="D253" s="27" t="s">
        <v>117</v>
      </c>
      <c r="E253" s="85"/>
      <c r="F253" s="31">
        <f>E253+E253*5%</f>
        <v>0</v>
      </c>
    </row>
    <row r="254" spans="1:6" s="1" customFormat="1" ht="93" customHeight="1" x14ac:dyDescent="0.2">
      <c r="A254" s="72" t="s">
        <v>123</v>
      </c>
      <c r="B254" s="30" t="s">
        <v>124</v>
      </c>
      <c r="C254" s="27"/>
      <c r="D254" s="30"/>
      <c r="E254" s="164">
        <v>190.1</v>
      </c>
      <c r="F254" s="175">
        <v>190.1</v>
      </c>
    </row>
    <row r="255" spans="1:6" s="1" customFormat="1" ht="23.25" x14ac:dyDescent="0.2">
      <c r="A255" s="29" t="s">
        <v>125</v>
      </c>
      <c r="B255" s="30" t="s">
        <v>124</v>
      </c>
      <c r="C255" s="27">
        <v>500</v>
      </c>
      <c r="D255" s="30"/>
      <c r="E255" s="85">
        <f t="shared" ref="E255:F255" si="35">E256</f>
        <v>190.1</v>
      </c>
      <c r="F255" s="31">
        <f t="shared" si="35"/>
        <v>190.1</v>
      </c>
    </row>
    <row r="256" spans="1:6" s="1" customFormat="1" ht="46.5" x14ac:dyDescent="0.2">
      <c r="A256" s="32" t="s">
        <v>126</v>
      </c>
      <c r="B256" s="30" t="s">
        <v>124</v>
      </c>
      <c r="C256" s="27">
        <v>500</v>
      </c>
      <c r="D256" s="30" t="s">
        <v>127</v>
      </c>
      <c r="E256" s="85">
        <v>190.1</v>
      </c>
      <c r="F256" s="85">
        <v>190.1</v>
      </c>
    </row>
    <row r="257" spans="1:9" s="1" customFormat="1" ht="69.75" x14ac:dyDescent="0.2">
      <c r="A257" s="32" t="s">
        <v>128</v>
      </c>
      <c r="B257" s="30" t="s">
        <v>129</v>
      </c>
      <c r="C257" s="27"/>
      <c r="D257" s="30"/>
      <c r="E257" s="164">
        <v>36.799999999999997</v>
      </c>
      <c r="F257" s="164">
        <v>36.799999999999997</v>
      </c>
    </row>
    <row r="258" spans="1:9" s="1" customFormat="1" ht="23.25" x14ac:dyDescent="0.2">
      <c r="A258" s="29" t="s">
        <v>125</v>
      </c>
      <c r="B258" s="30" t="s">
        <v>129</v>
      </c>
      <c r="C258" s="27">
        <v>500</v>
      </c>
      <c r="D258" s="30" t="s">
        <v>127</v>
      </c>
      <c r="E258" s="85">
        <v>36.799999999999997</v>
      </c>
      <c r="F258" s="85">
        <v>36.799999999999997</v>
      </c>
    </row>
    <row r="259" spans="1:9" s="1" customFormat="1" ht="79.900000000000006" hidden="1" customHeight="1" x14ac:dyDescent="0.2">
      <c r="A259" s="32" t="s">
        <v>126</v>
      </c>
      <c r="B259" s="30" t="s">
        <v>129</v>
      </c>
      <c r="C259" s="27">
        <v>500</v>
      </c>
      <c r="D259" s="30" t="s">
        <v>127</v>
      </c>
      <c r="E259" s="85">
        <v>36.299999999999997</v>
      </c>
      <c r="F259" s="85">
        <v>36.299999999999997</v>
      </c>
    </row>
    <row r="260" spans="1:9" s="1" customFormat="1" ht="24" hidden="1" customHeight="1" x14ac:dyDescent="0.2">
      <c r="A260" s="32" t="s">
        <v>130</v>
      </c>
      <c r="B260" s="30" t="s">
        <v>131</v>
      </c>
      <c r="C260" s="27"/>
      <c r="D260" s="27"/>
      <c r="E260" s="44">
        <f>E261+E263</f>
        <v>7</v>
      </c>
      <c r="F260" s="44">
        <f>F261+F263</f>
        <v>7.1749999999999998</v>
      </c>
    </row>
    <row r="261" spans="1:9" s="1" customFormat="1" ht="40.9" hidden="1" customHeight="1" x14ac:dyDescent="0.2">
      <c r="A261" s="35" t="s">
        <v>106</v>
      </c>
      <c r="B261" s="30" t="s">
        <v>131</v>
      </c>
      <c r="C261" s="27">
        <v>100</v>
      </c>
      <c r="D261" s="27"/>
      <c r="E261" s="33">
        <f>E262</f>
        <v>3.5</v>
      </c>
      <c r="F261" s="31">
        <f>E261+E261*5%</f>
        <v>3.6749999999999998</v>
      </c>
    </row>
    <row r="262" spans="1:9" s="1" customFormat="1" ht="46.15" customHeight="1" x14ac:dyDescent="0.2">
      <c r="A262" s="32" t="s">
        <v>62</v>
      </c>
      <c r="B262" s="30" t="s">
        <v>131</v>
      </c>
      <c r="C262" s="27"/>
      <c r="D262" s="30"/>
      <c r="E262" s="31">
        <f>E263</f>
        <v>3.5</v>
      </c>
      <c r="F262" s="31">
        <f>F263</f>
        <v>3.5</v>
      </c>
    </row>
    <row r="263" spans="1:9" s="1" customFormat="1" ht="54" customHeight="1" x14ac:dyDescent="0.2">
      <c r="A263" s="29" t="s">
        <v>11</v>
      </c>
      <c r="B263" s="30" t="s">
        <v>131</v>
      </c>
      <c r="C263" s="27">
        <v>200</v>
      </c>
      <c r="D263" s="27"/>
      <c r="E263" s="31">
        <f>E264</f>
        <v>3.5</v>
      </c>
      <c r="F263" s="31">
        <f>F264</f>
        <v>3.5</v>
      </c>
    </row>
    <row r="264" spans="1:9" s="1" customFormat="1" ht="46.15" customHeight="1" x14ac:dyDescent="0.2">
      <c r="A264" s="32" t="s">
        <v>62</v>
      </c>
      <c r="B264" s="30" t="s">
        <v>131</v>
      </c>
      <c r="C264" s="27">
        <v>200</v>
      </c>
      <c r="D264" s="30" t="s">
        <v>63</v>
      </c>
      <c r="E264" s="85">
        <v>3.5</v>
      </c>
      <c r="F264" s="85">
        <v>3.5</v>
      </c>
    </row>
    <row r="265" spans="1:9" s="1" customFormat="1" ht="45.4" customHeight="1" x14ac:dyDescent="0.2">
      <c r="A265" s="38" t="s">
        <v>132</v>
      </c>
      <c r="B265" s="26" t="s">
        <v>133</v>
      </c>
      <c r="C265" s="26"/>
      <c r="D265" s="26"/>
      <c r="E265" s="88">
        <f>E266</f>
        <v>2470.8000000000002</v>
      </c>
      <c r="F265" s="39">
        <f>F266</f>
        <v>2257.9</v>
      </c>
    </row>
    <row r="266" spans="1:9" s="1" customFormat="1" ht="45.4" customHeight="1" x14ac:dyDescent="0.2">
      <c r="A266" s="32" t="s">
        <v>102</v>
      </c>
      <c r="B266" s="27" t="s">
        <v>134</v>
      </c>
      <c r="C266" s="27"/>
      <c r="D266" s="27"/>
      <c r="E266" s="85">
        <f>E267</f>
        <v>2470.8000000000002</v>
      </c>
      <c r="F266" s="182">
        <f>F267</f>
        <v>2257.9</v>
      </c>
    </row>
    <row r="267" spans="1:9" s="1" customFormat="1" ht="43.15" customHeight="1" x14ac:dyDescent="0.2">
      <c r="A267" s="32" t="s">
        <v>102</v>
      </c>
      <c r="B267" s="30" t="s">
        <v>135</v>
      </c>
      <c r="C267" s="27"/>
      <c r="D267" s="30"/>
      <c r="E267" s="85">
        <v>2470.8000000000002</v>
      </c>
      <c r="F267" s="31">
        <v>2257.9</v>
      </c>
    </row>
    <row r="268" spans="1:9" s="1" customFormat="1" ht="40.15" hidden="1" customHeight="1" x14ac:dyDescent="0.2">
      <c r="A268" s="45" t="s">
        <v>136</v>
      </c>
      <c r="B268" s="47" t="s">
        <v>137</v>
      </c>
      <c r="C268" s="46"/>
      <c r="D268" s="47"/>
      <c r="E268" s="89">
        <f>E269</f>
        <v>0</v>
      </c>
      <c r="F268" s="48">
        <f>F269</f>
        <v>0</v>
      </c>
    </row>
    <row r="269" spans="1:9" s="1" customFormat="1" ht="37.9" hidden="1" customHeight="1" x14ac:dyDescent="0.2">
      <c r="A269" s="35" t="s">
        <v>138</v>
      </c>
      <c r="B269" s="56" t="s">
        <v>137</v>
      </c>
      <c r="C269" s="55">
        <v>800</v>
      </c>
      <c r="D269" s="56" t="s">
        <v>139</v>
      </c>
      <c r="E269" s="90"/>
      <c r="F269" s="57">
        <f>E269+E269*5%</f>
        <v>0</v>
      </c>
    </row>
    <row r="270" spans="1:9" s="1" customFormat="1" ht="45.6" customHeight="1" x14ac:dyDescent="0.2">
      <c r="A270" s="75" t="s">
        <v>141</v>
      </c>
      <c r="B270" s="27" t="s">
        <v>270</v>
      </c>
      <c r="C270" s="27"/>
      <c r="D270" s="30"/>
      <c r="E270" s="164">
        <f>E271+E273</f>
        <v>972.6</v>
      </c>
      <c r="F270" s="164">
        <f>F271+F273</f>
        <v>835.90000000000009</v>
      </c>
      <c r="H270" s="13" t="s">
        <v>115</v>
      </c>
      <c r="I270" s="7">
        <f>E247</f>
        <v>102</v>
      </c>
    </row>
    <row r="271" spans="1:9" s="1" customFormat="1" ht="46.5" x14ac:dyDescent="0.2">
      <c r="A271" s="76" t="s">
        <v>11</v>
      </c>
      <c r="B271" s="27" t="s">
        <v>270</v>
      </c>
      <c r="C271" s="27">
        <v>200</v>
      </c>
      <c r="D271" s="30"/>
      <c r="E271" s="85">
        <f>E272</f>
        <v>670.1</v>
      </c>
      <c r="F271" s="85">
        <f>F272</f>
        <v>550.20000000000005</v>
      </c>
      <c r="H271" s="13" t="s">
        <v>108</v>
      </c>
      <c r="I271" s="7">
        <f>E234+E241+E248</f>
        <v>5846.5</v>
      </c>
    </row>
    <row r="272" spans="1:9" s="1" customFormat="1" ht="23.25" x14ac:dyDescent="0.2">
      <c r="A272" s="73" t="s">
        <v>62</v>
      </c>
      <c r="B272" s="27" t="s">
        <v>270</v>
      </c>
      <c r="C272" s="27">
        <v>200</v>
      </c>
      <c r="D272" s="30" t="s">
        <v>63</v>
      </c>
      <c r="E272" s="85">
        <v>670.1</v>
      </c>
      <c r="F272" s="85">
        <v>550.20000000000005</v>
      </c>
      <c r="H272" s="13" t="s">
        <v>127</v>
      </c>
      <c r="I272" s="7">
        <f>E256+E259</f>
        <v>226.39999999999998</v>
      </c>
    </row>
    <row r="273" spans="1:9" s="1" customFormat="1" ht="23.25" customHeight="1" x14ac:dyDescent="0.2">
      <c r="A273" s="74" t="s">
        <v>138</v>
      </c>
      <c r="B273" s="27" t="s">
        <v>270</v>
      </c>
      <c r="C273" s="27">
        <v>800</v>
      </c>
      <c r="D273" s="30"/>
      <c r="E273" s="85">
        <v>302.5</v>
      </c>
      <c r="F273" s="85">
        <v>285.7</v>
      </c>
      <c r="H273" s="13" t="s">
        <v>139</v>
      </c>
      <c r="I273" s="7">
        <f>E269</f>
        <v>0</v>
      </c>
    </row>
    <row r="274" spans="1:9" s="1" customFormat="1" ht="45" customHeight="1" x14ac:dyDescent="0.2">
      <c r="A274" s="77" t="s">
        <v>142</v>
      </c>
      <c r="B274" s="78" t="s">
        <v>270</v>
      </c>
      <c r="C274" s="27">
        <v>800</v>
      </c>
      <c r="D274" s="30" t="s">
        <v>63</v>
      </c>
      <c r="E274" s="105">
        <v>302.5</v>
      </c>
      <c r="F274" s="85">
        <v>285.7</v>
      </c>
      <c r="H274" s="14" t="s">
        <v>140</v>
      </c>
      <c r="I274" s="7" t="e">
        <f>#REF!</f>
        <v>#REF!</v>
      </c>
    </row>
    <row r="275" spans="1:9" s="1" customFormat="1" ht="46.15" customHeight="1" x14ac:dyDescent="0.2">
      <c r="A275" s="32" t="s">
        <v>143</v>
      </c>
      <c r="B275" s="27" t="s">
        <v>144</v>
      </c>
      <c r="C275" s="27"/>
      <c r="D275" s="30"/>
      <c r="E275" s="105">
        <f t="shared" ref="E275:F276" si="36">E276</f>
        <v>154.1</v>
      </c>
      <c r="F275" s="152">
        <f t="shared" si="36"/>
        <v>154.1</v>
      </c>
      <c r="H275" s="14" t="s">
        <v>63</v>
      </c>
      <c r="I275" s="7">
        <f>E274+E272+E79</f>
        <v>1741.5</v>
      </c>
    </row>
    <row r="276" spans="1:9" s="1" customFormat="1" ht="133.5" customHeight="1" x14ac:dyDescent="0.2">
      <c r="A276" s="74" t="s">
        <v>106</v>
      </c>
      <c r="B276" s="27" t="s">
        <v>144</v>
      </c>
      <c r="C276" s="27">
        <v>100</v>
      </c>
      <c r="D276" s="27"/>
      <c r="E276" s="102">
        <f t="shared" si="36"/>
        <v>154.1</v>
      </c>
      <c r="F276" s="165">
        <f t="shared" si="36"/>
        <v>154.1</v>
      </c>
      <c r="H276" s="13" t="s">
        <v>145</v>
      </c>
      <c r="I276" s="7">
        <f>E277</f>
        <v>154.1</v>
      </c>
    </row>
    <row r="277" spans="1:9" s="1" customFormat="1" ht="34.5" customHeight="1" x14ac:dyDescent="0.2">
      <c r="A277" s="77" t="s">
        <v>146</v>
      </c>
      <c r="B277" s="27" t="s">
        <v>144</v>
      </c>
      <c r="C277" s="27">
        <v>100</v>
      </c>
      <c r="D277" s="30" t="s">
        <v>145</v>
      </c>
      <c r="E277" s="85">
        <v>154.1</v>
      </c>
      <c r="F277" s="85">
        <v>154.1</v>
      </c>
      <c r="H277" s="13" t="s">
        <v>72</v>
      </c>
      <c r="I277" s="7" t="e">
        <f>#REF!+E117</f>
        <v>#REF!</v>
      </c>
    </row>
    <row r="278" spans="1:9" s="1" customFormat="1" ht="46.5" hidden="1" x14ac:dyDescent="0.2">
      <c r="A278" s="32" t="s">
        <v>147</v>
      </c>
      <c r="B278" s="27" t="s">
        <v>148</v>
      </c>
      <c r="C278" s="27"/>
      <c r="D278" s="30"/>
      <c r="E278" s="87">
        <f>E279</f>
        <v>0</v>
      </c>
      <c r="F278" s="79">
        <f>F279</f>
        <v>0</v>
      </c>
      <c r="H278" s="14" t="s">
        <v>97</v>
      </c>
      <c r="I278" s="7"/>
    </row>
    <row r="279" spans="1:9" s="1" customFormat="1" ht="46.5" hidden="1" x14ac:dyDescent="0.2">
      <c r="A279" s="29" t="s">
        <v>11</v>
      </c>
      <c r="B279" s="27" t="s">
        <v>148</v>
      </c>
      <c r="C279" s="27">
        <v>200</v>
      </c>
      <c r="D279" s="30" t="s">
        <v>72</v>
      </c>
      <c r="E279" s="85"/>
      <c r="F279" s="31">
        <f>E279+E279*5%</f>
        <v>0</v>
      </c>
      <c r="H279" s="14" t="s">
        <v>149</v>
      </c>
      <c r="I279" s="7"/>
    </row>
    <row r="280" spans="1:9" s="1" customFormat="1" ht="0.6" customHeight="1" x14ac:dyDescent="0.2">
      <c r="A280" s="41" t="s">
        <v>150</v>
      </c>
      <c r="B280" s="27" t="s">
        <v>148</v>
      </c>
      <c r="C280" s="27"/>
      <c r="D280" s="30"/>
      <c r="E280" s="87" t="e">
        <f>#REF!</f>
        <v>#REF!</v>
      </c>
      <c r="F280" s="79" t="e">
        <f>#REF!</f>
        <v>#REF!</v>
      </c>
      <c r="H280" s="14"/>
      <c r="I280" s="7"/>
    </row>
    <row r="281" spans="1:9" s="1" customFormat="1" ht="0.6" customHeight="1" x14ac:dyDescent="0.2">
      <c r="A281" s="41"/>
      <c r="B281" s="27"/>
      <c r="C281" s="27"/>
      <c r="D281" s="30"/>
      <c r="E281" s="87"/>
      <c r="F281" s="79"/>
      <c r="H281" s="14"/>
      <c r="I281" s="7"/>
    </row>
    <row r="282" spans="1:9" s="1" customFormat="1" ht="0.6" customHeight="1" x14ac:dyDescent="0.2">
      <c r="A282" s="41"/>
      <c r="B282" s="27"/>
      <c r="C282" s="27"/>
      <c r="D282" s="30"/>
      <c r="E282" s="87"/>
      <c r="F282" s="79"/>
      <c r="H282" s="14"/>
      <c r="I282" s="7"/>
    </row>
    <row r="283" spans="1:9" s="1" customFormat="1" ht="0.6" customHeight="1" x14ac:dyDescent="0.2">
      <c r="A283" s="41"/>
      <c r="B283" s="27"/>
      <c r="C283" s="27"/>
      <c r="D283" s="30"/>
      <c r="E283" s="87"/>
      <c r="F283" s="79"/>
      <c r="H283" s="14"/>
      <c r="I283" s="7"/>
    </row>
    <row r="284" spans="1:9" s="1" customFormat="1" ht="0.6" customHeight="1" x14ac:dyDescent="0.2">
      <c r="A284" s="41"/>
      <c r="B284" s="27"/>
      <c r="C284" s="27"/>
      <c r="D284" s="30"/>
      <c r="E284" s="87"/>
      <c r="F284" s="79"/>
      <c r="H284" s="14"/>
      <c r="I284" s="7"/>
    </row>
    <row r="285" spans="1:9" s="1" customFormat="1" ht="46.5" x14ac:dyDescent="0.2">
      <c r="A285" s="41" t="s">
        <v>151</v>
      </c>
      <c r="B285" s="27" t="s">
        <v>271</v>
      </c>
      <c r="C285" s="27"/>
      <c r="D285" s="30"/>
      <c r="E285" s="164">
        <f t="shared" ref="E285:F285" si="37">E286</f>
        <v>849.6</v>
      </c>
      <c r="F285" s="164">
        <f t="shared" si="37"/>
        <v>795.6</v>
      </c>
      <c r="H285" s="13" t="s">
        <v>75</v>
      </c>
      <c r="I285" s="7">
        <f>E164+E153</f>
        <v>3609.6000000000004</v>
      </c>
    </row>
    <row r="286" spans="1:9" s="1" customFormat="1" ht="46.5" x14ac:dyDescent="0.2">
      <c r="A286" s="29" t="s">
        <v>11</v>
      </c>
      <c r="B286" s="27" t="s">
        <v>271</v>
      </c>
      <c r="C286" s="27">
        <v>200</v>
      </c>
      <c r="D286" s="30"/>
      <c r="E286" s="85">
        <v>849.6</v>
      </c>
      <c r="F286" s="85">
        <v>795.6</v>
      </c>
      <c r="H286" s="13" t="s">
        <v>152</v>
      </c>
      <c r="I286" s="7">
        <f>E311</f>
        <v>396</v>
      </c>
    </row>
    <row r="287" spans="1:9" s="1" customFormat="1" ht="23.25" x14ac:dyDescent="0.2">
      <c r="A287" s="32" t="s">
        <v>96</v>
      </c>
      <c r="B287" s="27" t="s">
        <v>271</v>
      </c>
      <c r="C287" s="27">
        <v>200</v>
      </c>
      <c r="D287" s="30" t="s">
        <v>97</v>
      </c>
      <c r="E287" s="85">
        <v>849.6</v>
      </c>
      <c r="F287" s="85">
        <v>795.6</v>
      </c>
      <c r="H287" s="13" t="s">
        <v>153</v>
      </c>
      <c r="I287" s="7" t="e">
        <f>#REF!</f>
        <v>#REF!</v>
      </c>
    </row>
    <row r="288" spans="1:9" s="1" customFormat="1" ht="46.5" x14ac:dyDescent="0.2">
      <c r="A288" s="32" t="s">
        <v>272</v>
      </c>
      <c r="B288" s="27" t="s">
        <v>273</v>
      </c>
      <c r="C288" s="27"/>
      <c r="D288" s="30"/>
      <c r="E288" s="102">
        <v>16.8</v>
      </c>
      <c r="F288" s="102">
        <v>11.3</v>
      </c>
      <c r="H288" s="13"/>
      <c r="I288" s="7"/>
    </row>
    <row r="289" spans="1:9" s="1" customFormat="1" ht="46.5" x14ac:dyDescent="0.2">
      <c r="A289" s="29" t="s">
        <v>11</v>
      </c>
      <c r="B289" s="27" t="s">
        <v>273</v>
      </c>
      <c r="C289" s="27">
        <v>200</v>
      </c>
      <c r="D289" s="30"/>
      <c r="E289" s="85">
        <v>16.8</v>
      </c>
      <c r="F289" s="85">
        <v>11.3</v>
      </c>
      <c r="H289" s="13"/>
      <c r="I289" s="7"/>
    </row>
    <row r="290" spans="1:9" s="1" customFormat="1" ht="23.25" x14ac:dyDescent="0.2">
      <c r="A290" s="32" t="s">
        <v>96</v>
      </c>
      <c r="B290" s="27" t="s">
        <v>273</v>
      </c>
      <c r="C290" s="27">
        <v>200</v>
      </c>
      <c r="D290" s="30" t="s">
        <v>97</v>
      </c>
      <c r="E290" s="85">
        <v>16.8</v>
      </c>
      <c r="F290" s="85">
        <v>11.3</v>
      </c>
      <c r="H290" s="13"/>
      <c r="I290" s="7"/>
    </row>
    <row r="291" spans="1:9" s="1" customFormat="1" ht="23.25" x14ac:dyDescent="0.2">
      <c r="A291" s="32" t="s">
        <v>275</v>
      </c>
      <c r="B291" s="27" t="s">
        <v>274</v>
      </c>
      <c r="C291" s="27"/>
      <c r="D291" s="30"/>
      <c r="E291" s="164">
        <v>81.7</v>
      </c>
      <c r="F291" s="164">
        <f t="shared" ref="F291:F292" si="38">F292</f>
        <v>65</v>
      </c>
      <c r="H291" s="14"/>
      <c r="I291" s="7"/>
    </row>
    <row r="292" spans="1:9" s="1" customFormat="1" ht="46.5" x14ac:dyDescent="0.2">
      <c r="A292" s="29" t="s">
        <v>11</v>
      </c>
      <c r="B292" s="27" t="s">
        <v>274</v>
      </c>
      <c r="C292" s="27">
        <v>200</v>
      </c>
      <c r="D292" s="30"/>
      <c r="E292" s="85">
        <v>81.7</v>
      </c>
      <c r="F292" s="85">
        <f t="shared" si="38"/>
        <v>65</v>
      </c>
      <c r="H292" s="14"/>
      <c r="I292" s="8" t="e">
        <f>SUM(I270:I287)</f>
        <v>#REF!</v>
      </c>
    </row>
    <row r="293" spans="1:9" s="1" customFormat="1" ht="19.149999999999999" customHeight="1" x14ac:dyDescent="0.2">
      <c r="A293" s="32" t="s">
        <v>96</v>
      </c>
      <c r="B293" s="27" t="s">
        <v>274</v>
      </c>
      <c r="C293" s="27">
        <v>200</v>
      </c>
      <c r="D293" s="30" t="s">
        <v>97</v>
      </c>
      <c r="E293" s="85">
        <v>81.7</v>
      </c>
      <c r="F293" s="85">
        <v>65</v>
      </c>
      <c r="H293" s="13"/>
    </row>
    <row r="294" spans="1:9" s="1" customFormat="1" ht="0.6" hidden="1" customHeight="1" x14ac:dyDescent="0.2">
      <c r="A294" s="32" t="s">
        <v>154</v>
      </c>
      <c r="B294" s="27" t="s">
        <v>155</v>
      </c>
      <c r="C294" s="27"/>
      <c r="D294" s="30"/>
      <c r="E294" s="87">
        <f t="shared" ref="E294:F295" si="39">E295</f>
        <v>0</v>
      </c>
      <c r="F294" s="79">
        <f t="shared" si="39"/>
        <v>0</v>
      </c>
      <c r="H294" s="13"/>
    </row>
    <row r="295" spans="1:9" s="1" customFormat="1" ht="60" hidden="1" customHeight="1" x14ac:dyDescent="0.2">
      <c r="A295" s="29" t="s">
        <v>11</v>
      </c>
      <c r="B295" s="27" t="s">
        <v>155</v>
      </c>
      <c r="C295" s="27">
        <v>200</v>
      </c>
      <c r="D295" s="30"/>
      <c r="E295" s="85">
        <f t="shared" si="39"/>
        <v>0</v>
      </c>
      <c r="F295" s="31">
        <f t="shared" si="39"/>
        <v>0</v>
      </c>
    </row>
    <row r="296" spans="1:9" s="1" customFormat="1" ht="55.9" hidden="1" customHeight="1" x14ac:dyDescent="0.2">
      <c r="A296" s="32" t="s">
        <v>96</v>
      </c>
      <c r="B296" s="27" t="s">
        <v>155</v>
      </c>
      <c r="C296" s="27">
        <v>200</v>
      </c>
      <c r="D296" s="30" t="s">
        <v>149</v>
      </c>
      <c r="E296" s="85"/>
      <c r="F296" s="31"/>
    </row>
    <row r="297" spans="1:9" s="1" customFormat="1" ht="49.9" hidden="1" customHeight="1" x14ac:dyDescent="0.2">
      <c r="A297" s="24" t="s">
        <v>164</v>
      </c>
      <c r="B297" s="27" t="s">
        <v>163</v>
      </c>
      <c r="C297" s="27">
        <v>200</v>
      </c>
      <c r="D297" s="30"/>
      <c r="E297" s="87">
        <f>E298</f>
        <v>0</v>
      </c>
      <c r="F297" s="79">
        <f>F298</f>
        <v>0</v>
      </c>
    </row>
    <row r="298" spans="1:9" s="1" customFormat="1" ht="12" hidden="1" customHeight="1" x14ac:dyDescent="0.2">
      <c r="A298" s="29" t="s">
        <v>11</v>
      </c>
      <c r="B298" s="27" t="s">
        <v>163</v>
      </c>
      <c r="C298" s="27">
        <v>200</v>
      </c>
      <c r="D298" s="30" t="s">
        <v>149</v>
      </c>
      <c r="E298" s="85"/>
      <c r="F298" s="31"/>
    </row>
    <row r="299" spans="1:9" s="1" customFormat="1" ht="66" hidden="1" customHeight="1" x14ac:dyDescent="0.2">
      <c r="A299" s="29" t="s">
        <v>165</v>
      </c>
      <c r="B299" s="27" t="s">
        <v>171</v>
      </c>
      <c r="C299" s="27"/>
      <c r="D299" s="30"/>
      <c r="E299" s="85"/>
      <c r="F299" s="31">
        <v>0</v>
      </c>
    </row>
    <row r="300" spans="1:9" s="1" customFormat="1" ht="55.15" hidden="1" customHeight="1" x14ac:dyDescent="0.2">
      <c r="A300" s="29" t="s">
        <v>11</v>
      </c>
      <c r="B300" s="27" t="s">
        <v>171</v>
      </c>
      <c r="C300" s="27">
        <v>200</v>
      </c>
      <c r="D300" s="30" t="s">
        <v>149</v>
      </c>
      <c r="E300" s="85"/>
      <c r="F300" s="31">
        <v>0</v>
      </c>
    </row>
    <row r="301" spans="1:9" s="1" customFormat="1" ht="0.75" customHeight="1" x14ac:dyDescent="0.2">
      <c r="A301" s="34"/>
      <c r="B301" s="27"/>
      <c r="C301" s="27"/>
      <c r="D301" s="30"/>
      <c r="E301" s="87">
        <f t="shared" ref="E301:F302" si="40">E302</f>
        <v>0</v>
      </c>
      <c r="F301" s="87">
        <f t="shared" si="40"/>
        <v>0</v>
      </c>
    </row>
    <row r="302" spans="1:9" s="1" customFormat="1" ht="23.25" hidden="1" x14ac:dyDescent="0.2">
      <c r="A302" s="29"/>
      <c r="B302" s="27"/>
      <c r="C302" s="27"/>
      <c r="D302" s="30"/>
      <c r="E302" s="85">
        <f t="shared" si="40"/>
        <v>0</v>
      </c>
      <c r="F302" s="85">
        <f t="shared" si="40"/>
        <v>0</v>
      </c>
    </row>
    <row r="303" spans="1:9" s="1" customFormat="1" ht="18" hidden="1" customHeight="1" x14ac:dyDescent="0.2">
      <c r="A303" s="34"/>
      <c r="B303" s="27"/>
      <c r="C303" s="27"/>
      <c r="D303" s="30"/>
      <c r="E303" s="85"/>
      <c r="F303" s="85">
        <f>E303+E303*5%</f>
        <v>0</v>
      </c>
    </row>
    <row r="304" spans="1:9" s="1" customFormat="1" ht="93" hidden="1" x14ac:dyDescent="0.2">
      <c r="A304" s="32" t="s">
        <v>14</v>
      </c>
      <c r="B304" s="27" t="s">
        <v>156</v>
      </c>
      <c r="C304" s="27"/>
      <c r="D304" s="30"/>
      <c r="E304" s="87">
        <f t="shared" ref="E304:F305" si="41">E305</f>
        <v>0</v>
      </c>
      <c r="F304" s="87">
        <f t="shared" si="41"/>
        <v>0</v>
      </c>
    </row>
    <row r="305" spans="1:8" s="1" customFormat="1" ht="46.5" hidden="1" x14ac:dyDescent="0.2">
      <c r="A305" s="34" t="s">
        <v>157</v>
      </c>
      <c r="B305" s="27" t="s">
        <v>156</v>
      </c>
      <c r="C305" s="27">
        <v>200</v>
      </c>
      <c r="D305" s="30"/>
      <c r="E305" s="85">
        <f t="shared" si="41"/>
        <v>0</v>
      </c>
      <c r="F305" s="85">
        <f t="shared" si="41"/>
        <v>0</v>
      </c>
    </row>
    <row r="306" spans="1:8" s="1" customFormat="1" ht="23.25" hidden="1" x14ac:dyDescent="0.2">
      <c r="A306" s="34" t="s">
        <v>21</v>
      </c>
      <c r="B306" s="27" t="s">
        <v>156</v>
      </c>
      <c r="C306" s="27">
        <v>200</v>
      </c>
      <c r="D306" s="30" t="s">
        <v>44</v>
      </c>
      <c r="E306" s="85"/>
      <c r="F306" s="85">
        <f>E306+E306*5%</f>
        <v>0</v>
      </c>
    </row>
    <row r="307" spans="1:8" s="1" customFormat="1" ht="93" hidden="1" x14ac:dyDescent="0.2">
      <c r="A307" s="32" t="s">
        <v>14</v>
      </c>
      <c r="B307" s="27" t="s">
        <v>156</v>
      </c>
      <c r="C307" s="27">
        <v>200</v>
      </c>
      <c r="D307" s="30"/>
      <c r="E307" s="87">
        <f>E308</f>
        <v>0</v>
      </c>
      <c r="F307" s="87">
        <f>F308</f>
        <v>0</v>
      </c>
    </row>
    <row r="308" spans="1:8" s="1" customFormat="1" ht="46.5" hidden="1" x14ac:dyDescent="0.2">
      <c r="A308" s="34" t="s">
        <v>157</v>
      </c>
      <c r="B308" s="27" t="s">
        <v>158</v>
      </c>
      <c r="C308" s="27">
        <v>200</v>
      </c>
      <c r="D308" s="30" t="s">
        <v>44</v>
      </c>
      <c r="E308" s="85"/>
      <c r="F308" s="85">
        <f>E308+E308*5%</f>
        <v>0</v>
      </c>
    </row>
    <row r="309" spans="1:8" s="1" customFormat="1" ht="23.25" x14ac:dyDescent="0.2">
      <c r="A309" s="34" t="s">
        <v>159</v>
      </c>
      <c r="B309" s="27" t="s">
        <v>217</v>
      </c>
      <c r="C309" s="27"/>
      <c r="D309" s="30"/>
      <c r="E309" s="164">
        <f t="shared" ref="E309:F310" si="42">E310</f>
        <v>396</v>
      </c>
      <c r="F309" s="164">
        <f t="shared" si="42"/>
        <v>396</v>
      </c>
    </row>
    <row r="310" spans="1:8" s="1" customFormat="1" ht="23.25" x14ac:dyDescent="0.2">
      <c r="A310" s="35" t="s">
        <v>160</v>
      </c>
      <c r="B310" s="27" t="s">
        <v>217</v>
      </c>
      <c r="C310" s="27">
        <v>300</v>
      </c>
      <c r="D310" s="27"/>
      <c r="E310" s="85">
        <f t="shared" si="42"/>
        <v>396</v>
      </c>
      <c r="F310" s="85">
        <f t="shared" si="42"/>
        <v>396</v>
      </c>
    </row>
    <row r="311" spans="1:8" s="1" customFormat="1" ht="21.6" customHeight="1" x14ac:dyDescent="0.2">
      <c r="A311" s="32" t="s">
        <v>161</v>
      </c>
      <c r="B311" s="27" t="s">
        <v>217</v>
      </c>
      <c r="C311" s="27">
        <v>300</v>
      </c>
      <c r="D311" s="27">
        <v>1001</v>
      </c>
      <c r="E311" s="85">
        <v>396</v>
      </c>
      <c r="F311" s="85">
        <v>396</v>
      </c>
    </row>
    <row r="312" spans="1:8" s="1" customFormat="1" ht="55.9" hidden="1" customHeight="1" x14ac:dyDescent="0.2">
      <c r="A312" s="81"/>
      <c r="B312" s="80"/>
      <c r="C312" s="80"/>
      <c r="D312" s="80"/>
      <c r="E312" s="85"/>
      <c r="F312" s="31"/>
    </row>
    <row r="313" spans="1:8" s="1" customFormat="1" ht="23.25" x14ac:dyDescent="0.2">
      <c r="A313" s="81"/>
      <c r="B313" s="80"/>
      <c r="C313" s="80"/>
      <c r="D313" s="80"/>
      <c r="E313" s="33"/>
      <c r="F313" s="85"/>
    </row>
    <row r="314" spans="1:8" s="1" customFormat="1" ht="22.5" x14ac:dyDescent="0.2">
      <c r="A314" s="82" t="s">
        <v>162</v>
      </c>
      <c r="B314" s="83"/>
      <c r="C314" s="83"/>
      <c r="D314" s="83"/>
      <c r="E314" s="84">
        <v>27724.6</v>
      </c>
      <c r="F314" s="84">
        <v>25788.6</v>
      </c>
      <c r="G314" s="9"/>
      <c r="H314" s="9"/>
    </row>
  </sheetData>
  <autoFilter ref="A15:E314"/>
  <mergeCells count="12">
    <mergeCell ref="D9:E9"/>
    <mergeCell ref="A10:E10"/>
    <mergeCell ref="A11:E11"/>
    <mergeCell ref="A13:A14"/>
    <mergeCell ref="B13:B14"/>
    <mergeCell ref="C13:C14"/>
    <mergeCell ref="D13:D14"/>
    <mergeCell ref="C2:F2"/>
    <mergeCell ref="C4:F4"/>
    <mergeCell ref="C5:F5"/>
    <mergeCell ref="C6:F6"/>
    <mergeCell ref="C7:F7"/>
  </mergeCells>
  <pageMargins left="0.78740157480314965" right="0.19685039370078741" top="0.19685039370078741" bottom="0.19685039370078741" header="0.51181102362204722" footer="0.51181102362204722"/>
  <pageSetup paperSize="9" firstPageNumber="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2022 </vt:lpstr>
      <vt:lpstr>'2022 '!_FilterDatabase_0</vt:lpstr>
      <vt:lpstr>'2022 '!_FilterDatabase_0_0</vt:lpstr>
      <vt:lpstr>'2022 '!_FilterDatabase_0_0_0</vt:lpstr>
      <vt:lpstr>'2022 '!Print_Titles_0</vt:lpstr>
      <vt:lpstr>'2022 '!Print_Titles_0_0</vt:lpstr>
      <vt:lpstr>'2022 '!Print_Titles_0_0_0</vt:lpstr>
      <vt:lpstr>'2022 '!Заголовки_для_печати</vt:lpstr>
      <vt:lpstr>'2022 '!программы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123</cp:lastModifiedBy>
  <cp:revision>13</cp:revision>
  <cp:lastPrinted>2023-04-27T14:17:39Z</cp:lastPrinted>
  <dcterms:created xsi:type="dcterms:W3CDTF">1996-10-08T23:32:33Z</dcterms:created>
  <dcterms:modified xsi:type="dcterms:W3CDTF">2023-04-28T13:37:27Z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